
<file path=[Content_Types].xml><?xml version="1.0" encoding="utf-8"?>
<Types xmlns="http://schemas.openxmlformats.org/package/2006/content-types">
  <Default Extension="bin" ContentType="application/vnd.ms-office.vbaProject"/>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00000000-0000-0000-0000-000000000000}"/>
  <workbookPr codeName="ThisWorkbook" autoCompressPictures="0" defaultThemeVersion="124226"/>
  <bookViews>
    <workbookView xWindow="1695" yWindow="0" windowWidth="26625" windowHeight="15165" tabRatio="745" activeTab="9"/>
  </bookViews>
  <sheets>
    <sheet name="Student Entry" sheetId="7" r:id="rId1"/>
    <sheet name="Fig 1 Ballet Leg" sheetId="1" r:id="rId2"/>
    <sheet name="Fig 2 Barracuda" sheetId="2" r:id="rId3"/>
    <sheet name="Fig 3 Neptunus" sheetId="4" r:id="rId4"/>
    <sheet name="Fig 4 Walkover" sheetId="3" r:id="rId5"/>
    <sheet name="Totals" sheetId="5" r:id="rId6"/>
    <sheet name="Draw" sheetId="6" state="hidden" r:id="rId7"/>
    <sheet name="Schools" sheetId="8" state="hidden" r:id="rId8"/>
    <sheet name="Official Draw" sheetId="10" r:id="rId9"/>
    <sheet name="Meet Results" sheetId="9" r:id="rId10"/>
  </sheets>
  <externalReferences>
    <externalReference r:id="rId11"/>
  </externalReferences>
  <definedNames>
    <definedName name="_xlnm.Print_Area" localSheetId="1">'Fig 1 Ballet Leg'!$A$1:$I$114</definedName>
    <definedName name="_xlnm.Print_Area" localSheetId="5">Totals!$A$1:$J$121</definedName>
    <definedName name="_xlnm.Print_Titles" localSheetId="5">Totals!$1:$1</definedName>
    <definedName name="Schools">Schools!$A$2:$A$14</definedName>
  </definedNames>
  <calcPr calcId="145621"/>
  <pivotCaches>
    <pivotCache cacheId="0" r:id="rId12"/>
  </pivotCaches>
  <extLst>
    <ext xmlns:mx="http://schemas.microsoft.com/office/mac/excel/2008/main" uri="{7523E5D3-25F3-A5E0-1632-64F254C22452}">
      <mx:ArchID Flags="2"/>
    </ext>
  </extLst>
</workbook>
</file>

<file path=xl/calcChain.xml><?xml version="1.0" encoding="utf-8"?>
<calcChain xmlns="http://schemas.openxmlformats.org/spreadsheetml/2006/main">
  <c r="B58" i="4" l="1"/>
  <c r="B56" i="4"/>
  <c r="B54" i="4"/>
  <c r="B52" i="4"/>
  <c r="B50" i="4"/>
  <c r="B48" i="4"/>
  <c r="B46" i="4"/>
  <c r="B44" i="4"/>
  <c r="B42" i="4"/>
  <c r="B40" i="4"/>
  <c r="B38" i="4"/>
  <c r="B36" i="4"/>
  <c r="B34" i="4"/>
  <c r="B32" i="4"/>
  <c r="B30" i="4"/>
  <c r="B28" i="4"/>
  <c r="B26" i="4"/>
  <c r="B24" i="4"/>
  <c r="B22" i="4"/>
  <c r="B20" i="4"/>
  <c r="B18" i="4"/>
  <c r="B16" i="4"/>
  <c r="B14" i="4"/>
  <c r="B12" i="4"/>
  <c r="B10" i="4"/>
  <c r="B8" i="4"/>
  <c r="B6" i="4"/>
  <c r="B57" i="2"/>
  <c r="B55" i="2"/>
  <c r="B53" i="2"/>
  <c r="B51" i="2"/>
  <c r="B49" i="2"/>
  <c r="B47" i="2"/>
  <c r="B45" i="2"/>
  <c r="B43" i="2"/>
  <c r="B41" i="2"/>
  <c r="B39" i="2"/>
  <c r="B37" i="2"/>
  <c r="B38" i="2"/>
  <c r="B35" i="2"/>
  <c r="B34" i="2"/>
  <c r="B33" i="2"/>
  <c r="B31" i="2"/>
  <c r="B29" i="2"/>
  <c r="B27" i="2"/>
  <c r="B25" i="2"/>
  <c r="B23" i="2"/>
  <c r="B21" i="2"/>
  <c r="B19" i="2"/>
  <c r="B17" i="2"/>
  <c r="B15" i="2"/>
  <c r="B13" i="2"/>
  <c r="B11" i="2"/>
  <c r="B9" i="2"/>
  <c r="B7" i="2"/>
  <c r="B5" i="2"/>
  <c r="B57" i="1"/>
  <c r="B55" i="1"/>
  <c r="B53" i="1"/>
  <c r="B51" i="1"/>
  <c r="B49" i="1"/>
  <c r="B47" i="1"/>
  <c r="B45" i="1"/>
  <c r="B43" i="1"/>
  <c r="B41" i="1"/>
  <c r="B39" i="1"/>
  <c r="B37" i="1"/>
  <c r="B35" i="1"/>
  <c r="B33" i="1"/>
  <c r="B31" i="1"/>
  <c r="B29" i="1"/>
  <c r="B27" i="1"/>
  <c r="B25" i="1"/>
  <c r="B23" i="1"/>
  <c r="B21" i="1"/>
  <c r="B19" i="1"/>
  <c r="B17" i="1"/>
  <c r="B15" i="1"/>
  <c r="B13" i="1"/>
  <c r="B11" i="1"/>
  <c r="B9" i="1"/>
  <c r="B7" i="1"/>
  <c r="A5" i="1"/>
  <c r="B5" i="1" s="1"/>
  <c r="A4" i="1"/>
  <c r="A3" i="1"/>
  <c r="B35" i="3"/>
  <c r="B33" i="3"/>
  <c r="B31" i="3"/>
  <c r="B29" i="3"/>
  <c r="B27" i="3"/>
  <c r="B25" i="3"/>
  <c r="B23" i="3"/>
  <c r="B21" i="3"/>
  <c r="B19" i="3"/>
  <c r="B37" i="3"/>
  <c r="B39" i="3"/>
  <c r="B41" i="3"/>
  <c r="B43" i="3"/>
  <c r="B45" i="3"/>
  <c r="B47" i="3"/>
  <c r="B49" i="3"/>
  <c r="B51" i="3"/>
  <c r="B53" i="3"/>
  <c r="B57" i="3"/>
  <c r="B55" i="3"/>
  <c r="B8" i="3"/>
  <c r="B6" i="3"/>
  <c r="A5" i="3"/>
  <c r="A4" i="3"/>
  <c r="A3" i="3"/>
  <c r="J4" i="5"/>
  <c r="E5" i="6"/>
  <c r="B6" i="1"/>
  <c r="H6" i="1" s="1"/>
  <c r="F5" i="5" s="1"/>
  <c r="K6" i="1"/>
  <c r="B6" i="2"/>
  <c r="H6" i="2" s="1"/>
  <c r="G5" i="5" s="1"/>
  <c r="K6" i="2"/>
  <c r="K6" i="4"/>
  <c r="H6" i="4"/>
  <c r="H5" i="5" s="1"/>
  <c r="K6" i="3"/>
  <c r="H6" i="3"/>
  <c r="I5" i="5"/>
  <c r="J5" i="5"/>
  <c r="J6" i="5"/>
  <c r="E7" i="6"/>
  <c r="B8" i="1"/>
  <c r="K8" i="1"/>
  <c r="H8" i="1" s="1"/>
  <c r="F7" i="5" s="1"/>
  <c r="B8" i="2"/>
  <c r="K8" i="2"/>
  <c r="H8" i="2" s="1"/>
  <c r="G7" i="5" s="1"/>
  <c r="K8" i="4"/>
  <c r="H8" i="4"/>
  <c r="H7" i="5" s="1"/>
  <c r="K8" i="3"/>
  <c r="H8" i="3"/>
  <c r="I7" i="5"/>
  <c r="J7" i="5"/>
  <c r="J8" i="5"/>
  <c r="E9" i="6"/>
  <c r="B10" i="1"/>
  <c r="H10" i="1" s="1"/>
  <c r="F9" i="5" s="1"/>
  <c r="K10" i="1"/>
  <c r="B10" i="2"/>
  <c r="H10" i="2" s="1"/>
  <c r="G9" i="5" s="1"/>
  <c r="K10" i="2"/>
  <c r="K10" i="4"/>
  <c r="H10" i="4" s="1"/>
  <c r="H9" i="5" s="1"/>
  <c r="B10" i="3"/>
  <c r="H10" i="3" s="1"/>
  <c r="I9" i="5" s="1"/>
  <c r="K10" i="3"/>
  <c r="J9" i="5"/>
  <c r="J10" i="5"/>
  <c r="E11" i="6"/>
  <c r="B12" i="1"/>
  <c r="H12" i="1" s="1"/>
  <c r="F11" i="5" s="1"/>
  <c r="K12" i="1"/>
  <c r="B12" i="2"/>
  <c r="H12" i="2" s="1"/>
  <c r="G11" i="5" s="1"/>
  <c r="K12" i="2"/>
  <c r="K12" i="4"/>
  <c r="H12" i="4" s="1"/>
  <c r="H11" i="5" s="1"/>
  <c r="B12" i="3"/>
  <c r="H12" i="3" s="1"/>
  <c r="I11" i="5" s="1"/>
  <c r="K12" i="3"/>
  <c r="J11" i="5"/>
  <c r="J12" i="5"/>
  <c r="E13" i="6"/>
  <c r="B14" i="1"/>
  <c r="H14" i="1" s="1"/>
  <c r="F13" i="5" s="1"/>
  <c r="K14" i="1"/>
  <c r="B14" i="2"/>
  <c r="H14" i="2" s="1"/>
  <c r="G13" i="5" s="1"/>
  <c r="K14" i="2"/>
  <c r="K14" i="4"/>
  <c r="H14" i="4" s="1"/>
  <c r="H13" i="5" s="1"/>
  <c r="B14" i="3"/>
  <c r="H14" i="3" s="1"/>
  <c r="I13" i="5" s="1"/>
  <c r="K14" i="3"/>
  <c r="J13" i="5"/>
  <c r="J14" i="5"/>
  <c r="E15" i="6"/>
  <c r="B16" i="1"/>
  <c r="H16" i="1" s="1"/>
  <c r="F15" i="5" s="1"/>
  <c r="K16" i="1"/>
  <c r="B16" i="2"/>
  <c r="H16" i="2" s="1"/>
  <c r="G15" i="5" s="1"/>
  <c r="K16" i="2"/>
  <c r="K16" i="4"/>
  <c r="H16" i="4"/>
  <c r="H15" i="5" s="1"/>
  <c r="B16" i="3"/>
  <c r="K16" i="3"/>
  <c r="H16" i="3"/>
  <c r="I15" i="5" s="1"/>
  <c r="J15" i="5"/>
  <c r="J16" i="5"/>
  <c r="E17" i="6"/>
  <c r="B18" i="1"/>
  <c r="B18" i="2"/>
  <c r="K18" i="4"/>
  <c r="H18" i="4"/>
  <c r="H17" i="5" s="1"/>
  <c r="B18" i="3"/>
  <c r="J17" i="5"/>
  <c r="J18" i="5"/>
  <c r="E19" i="6"/>
  <c r="B20" i="1"/>
  <c r="H20" i="1" s="1"/>
  <c r="F19" i="5" s="1"/>
  <c r="K20" i="1"/>
  <c r="B20" i="2"/>
  <c r="H20" i="2" s="1"/>
  <c r="G19" i="5" s="1"/>
  <c r="K20" i="2"/>
  <c r="K20" i="4"/>
  <c r="H20" i="4" s="1"/>
  <c r="H19" i="5" s="1"/>
  <c r="B20" i="3"/>
  <c r="H20" i="3" s="1"/>
  <c r="I19" i="5" s="1"/>
  <c r="K20" i="3"/>
  <c r="J19" i="5"/>
  <c r="J20" i="5"/>
  <c r="E21" i="6"/>
  <c r="B22" i="1"/>
  <c r="H22" i="1" s="1"/>
  <c r="F21" i="5" s="1"/>
  <c r="K22" i="1"/>
  <c r="B22" i="2"/>
  <c r="K22" i="2"/>
  <c r="H22" i="2"/>
  <c r="G21" i="5"/>
  <c r="K22" i="4"/>
  <c r="H22" i="4" s="1"/>
  <c r="H21" i="5" s="1"/>
  <c r="B22" i="3"/>
  <c r="H22" i="3" s="1"/>
  <c r="I21" i="5" s="1"/>
  <c r="K22" i="3"/>
  <c r="J21" i="5"/>
  <c r="J22" i="5"/>
  <c r="E23" i="6"/>
  <c r="B24" i="1"/>
  <c r="H24" i="1" s="1"/>
  <c r="F23" i="5" s="1"/>
  <c r="K24" i="1"/>
  <c r="B24" i="2"/>
  <c r="K24" i="2"/>
  <c r="H24" i="2"/>
  <c r="G23" i="5" s="1"/>
  <c r="K24" i="4"/>
  <c r="H24" i="4"/>
  <c r="H23" i="5"/>
  <c r="B24" i="3"/>
  <c r="K24" i="3"/>
  <c r="H24" i="3"/>
  <c r="I23" i="5" s="1"/>
  <c r="J23" i="5"/>
  <c r="J24" i="5"/>
  <c r="E25" i="6"/>
  <c r="B26" i="1"/>
  <c r="K26" i="1"/>
  <c r="H26" i="1" s="1"/>
  <c r="F25" i="5" s="1"/>
  <c r="B26" i="2"/>
  <c r="K26" i="2"/>
  <c r="H26" i="2" s="1"/>
  <c r="G25" i="5" s="1"/>
  <c r="K26" i="4"/>
  <c r="H26" i="4"/>
  <c r="H25" i="5" s="1"/>
  <c r="B26" i="3"/>
  <c r="K26" i="3"/>
  <c r="H26" i="3"/>
  <c r="I25" i="5" s="1"/>
  <c r="J25" i="5"/>
  <c r="J26" i="5"/>
  <c r="E27" i="6"/>
  <c r="B28" i="1"/>
  <c r="K28" i="1"/>
  <c r="H28" i="1"/>
  <c r="F27" i="5" s="1"/>
  <c r="B28" i="2"/>
  <c r="K28" i="2"/>
  <c r="H28" i="2"/>
  <c r="G27" i="5" s="1"/>
  <c r="K28" i="4"/>
  <c r="H28" i="4" s="1"/>
  <c r="H27" i="5" s="1"/>
  <c r="B28" i="3"/>
  <c r="H28" i="3" s="1"/>
  <c r="I27" i="5" s="1"/>
  <c r="K28" i="3"/>
  <c r="J27" i="5"/>
  <c r="J28" i="5"/>
  <c r="E29" i="6"/>
  <c r="B30" i="1"/>
  <c r="H30" i="1" s="1"/>
  <c r="F29" i="5" s="1"/>
  <c r="K30" i="1"/>
  <c r="B30" i="2"/>
  <c r="H30" i="2" s="1"/>
  <c r="G29" i="5" s="1"/>
  <c r="K30" i="2"/>
  <c r="K30" i="4"/>
  <c r="H30" i="4" s="1"/>
  <c r="H29" i="5" s="1"/>
  <c r="B30" i="3"/>
  <c r="H30" i="3" s="1"/>
  <c r="I29" i="5" s="1"/>
  <c r="K30" i="3"/>
  <c r="J29" i="5"/>
  <c r="J30" i="5"/>
  <c r="E31" i="6"/>
  <c r="B32" i="1"/>
  <c r="H32" i="1" s="1"/>
  <c r="F31" i="5" s="1"/>
  <c r="K32" i="1"/>
  <c r="B32" i="2"/>
  <c r="H32" i="2" s="1"/>
  <c r="G31" i="5" s="1"/>
  <c r="K32" i="2"/>
  <c r="K32" i="4"/>
  <c r="H32" i="4" s="1"/>
  <c r="H31" i="5" s="1"/>
  <c r="B32" i="3"/>
  <c r="H32" i="3" s="1"/>
  <c r="I31" i="5" s="1"/>
  <c r="K32" i="3"/>
  <c r="J31" i="5"/>
  <c r="J32" i="5"/>
  <c r="E33" i="6"/>
  <c r="B34" i="1"/>
  <c r="H34" i="1" s="1"/>
  <c r="F33" i="5" s="1"/>
  <c r="D33" i="5" s="1"/>
  <c r="K34" i="1"/>
  <c r="K34" i="2"/>
  <c r="H34" i="2" s="1"/>
  <c r="G33" i="5" s="1"/>
  <c r="K34" i="4"/>
  <c r="H34" i="4" s="1"/>
  <c r="H33" i="5" s="1"/>
  <c r="B34" i="3"/>
  <c r="K34" i="3"/>
  <c r="H34" i="3" s="1"/>
  <c r="I33" i="5" s="1"/>
  <c r="J33" i="5"/>
  <c r="J34" i="5"/>
  <c r="E35" i="6"/>
  <c r="B36" i="1"/>
  <c r="K36" i="1"/>
  <c r="H36" i="1" s="1"/>
  <c r="F35" i="5" s="1"/>
  <c r="B36" i="2"/>
  <c r="K36" i="2"/>
  <c r="H36" i="2" s="1"/>
  <c r="G35" i="5" s="1"/>
  <c r="K36" i="4"/>
  <c r="H36" i="4"/>
  <c r="H35" i="5" s="1"/>
  <c r="B36" i="3"/>
  <c r="K36" i="3"/>
  <c r="H36" i="3"/>
  <c r="I35" i="5" s="1"/>
  <c r="J35" i="5"/>
  <c r="J36" i="5"/>
  <c r="E37" i="6"/>
  <c r="B38" i="1"/>
  <c r="K38" i="1"/>
  <c r="H38" i="1"/>
  <c r="F37" i="5"/>
  <c r="K38" i="2"/>
  <c r="H38" i="2"/>
  <c r="G37" i="5"/>
  <c r="K38" i="4"/>
  <c r="H38" i="4" s="1"/>
  <c r="H37" i="5" s="1"/>
  <c r="B38" i="3"/>
  <c r="H38" i="3" s="1"/>
  <c r="I37" i="5" s="1"/>
  <c r="K38" i="3"/>
  <c r="J37" i="5"/>
  <c r="J38" i="5"/>
  <c r="E39" i="6"/>
  <c r="B40" i="1"/>
  <c r="K40" i="1"/>
  <c r="H40" i="1" s="1"/>
  <c r="F39" i="5" s="1"/>
  <c r="B40" i="2"/>
  <c r="K40" i="2"/>
  <c r="K40" i="4"/>
  <c r="H40" i="4"/>
  <c r="H39" i="5"/>
  <c r="B40" i="3"/>
  <c r="H40" i="3" s="1"/>
  <c r="I39" i="5" s="1"/>
  <c r="K40" i="3"/>
  <c r="J39" i="5"/>
  <c r="J40" i="5"/>
  <c r="E41" i="6"/>
  <c r="B42" i="1"/>
  <c r="K42" i="1"/>
  <c r="B42" i="2"/>
  <c r="H42" i="2" s="1"/>
  <c r="G41" i="5" s="1"/>
  <c r="K42" i="2"/>
  <c r="K42" i="4"/>
  <c r="H42" i="4" s="1"/>
  <c r="H41" i="5" s="1"/>
  <c r="B42" i="3"/>
  <c r="H42" i="3" s="1"/>
  <c r="I41" i="5" s="1"/>
  <c r="K42" i="3"/>
  <c r="J41" i="5"/>
  <c r="J42" i="5"/>
  <c r="E43" i="6"/>
  <c r="B44" i="1"/>
  <c r="H44" i="1" s="1"/>
  <c r="F43" i="5" s="1"/>
  <c r="K44" i="1"/>
  <c r="B44" i="2"/>
  <c r="H44" i="2" s="1"/>
  <c r="G43" i="5" s="1"/>
  <c r="K44" i="2"/>
  <c r="K44" i="4"/>
  <c r="H44" i="4" s="1"/>
  <c r="H43" i="5" s="1"/>
  <c r="B44" i="3"/>
  <c r="K44" i="3"/>
  <c r="H44" i="3" s="1"/>
  <c r="I43" i="5" s="1"/>
  <c r="J43" i="5"/>
  <c r="J44" i="5"/>
  <c r="E45" i="6"/>
  <c r="B46" i="1"/>
  <c r="K46" i="1"/>
  <c r="H46" i="1"/>
  <c r="F45" i="5" s="1"/>
  <c r="B46" i="2"/>
  <c r="K46" i="2"/>
  <c r="H46" i="2"/>
  <c r="G45" i="5" s="1"/>
  <c r="K46" i="4"/>
  <c r="H46" i="4"/>
  <c r="H45" i="5"/>
  <c r="B46" i="3"/>
  <c r="H46" i="3" s="1"/>
  <c r="I45" i="5" s="1"/>
  <c r="K46" i="3"/>
  <c r="J45" i="5"/>
  <c r="J46" i="5"/>
  <c r="E47" i="6"/>
  <c r="B48" i="1"/>
  <c r="H48" i="1" s="1"/>
  <c r="F47" i="5" s="1"/>
  <c r="K48" i="1"/>
  <c r="B48" i="2"/>
  <c r="H48" i="2" s="1"/>
  <c r="G47" i="5" s="1"/>
  <c r="K48" i="2"/>
  <c r="K48" i="4"/>
  <c r="H48" i="4" s="1"/>
  <c r="H47" i="5" s="1"/>
  <c r="B48" i="3"/>
  <c r="H48" i="3" s="1"/>
  <c r="I47" i="5" s="1"/>
  <c r="K48" i="3"/>
  <c r="J47" i="5"/>
  <c r="J48" i="5"/>
  <c r="E49" i="6"/>
  <c r="B50" i="1"/>
  <c r="H50" i="1" s="1"/>
  <c r="F49" i="5" s="1"/>
  <c r="K50" i="1"/>
  <c r="B50" i="2"/>
  <c r="H50" i="2" s="1"/>
  <c r="G49" i="5" s="1"/>
  <c r="K50" i="2"/>
  <c r="K50" i="4"/>
  <c r="H50" i="4" s="1"/>
  <c r="H49" i="5" s="1"/>
  <c r="B50" i="3"/>
  <c r="K50" i="3"/>
  <c r="H50" i="3" s="1"/>
  <c r="I49" i="5" s="1"/>
  <c r="J49" i="5"/>
  <c r="J50" i="5"/>
  <c r="E51" i="6"/>
  <c r="B52" i="1"/>
  <c r="K52" i="1"/>
  <c r="H52" i="1"/>
  <c r="F51" i="5" s="1"/>
  <c r="B52" i="2"/>
  <c r="K52" i="2"/>
  <c r="H52" i="2"/>
  <c r="G51" i="5" s="1"/>
  <c r="K52" i="4"/>
  <c r="H52" i="4"/>
  <c r="H51" i="5"/>
  <c r="B52" i="3"/>
  <c r="H52" i="3" s="1"/>
  <c r="I51" i="5" s="1"/>
  <c r="K52" i="3"/>
  <c r="J51" i="5"/>
  <c r="J52" i="5"/>
  <c r="E53" i="6"/>
  <c r="B54" i="1"/>
  <c r="H54" i="1" s="1"/>
  <c r="F53" i="5" s="1"/>
  <c r="K54" i="1"/>
  <c r="B54" i="2"/>
  <c r="H54" i="2" s="1"/>
  <c r="G53" i="5" s="1"/>
  <c r="K54" i="2"/>
  <c r="K54" i="4"/>
  <c r="H54" i="4" s="1"/>
  <c r="H53" i="5" s="1"/>
  <c r="B54" i="3"/>
  <c r="H54" i="3" s="1"/>
  <c r="I53" i="5" s="1"/>
  <c r="K54" i="3"/>
  <c r="J53" i="5"/>
  <c r="J54" i="5"/>
  <c r="E55" i="6"/>
  <c r="B56" i="1"/>
  <c r="H56" i="1" s="1"/>
  <c r="F55" i="5" s="1"/>
  <c r="K56" i="1"/>
  <c r="B56" i="2"/>
  <c r="H56" i="2" s="1"/>
  <c r="G55" i="5" s="1"/>
  <c r="K56" i="2"/>
  <c r="K56" i="4"/>
  <c r="H56" i="4"/>
  <c r="H55" i="5" s="1"/>
  <c r="B56" i="3"/>
  <c r="K56" i="3"/>
  <c r="H56" i="3"/>
  <c r="I55" i="5" s="1"/>
  <c r="J55" i="5"/>
  <c r="J56" i="5"/>
  <c r="F57" i="5"/>
  <c r="G57" i="5"/>
  <c r="H57" i="5"/>
  <c r="D57" i="5"/>
  <c r="I57" i="5"/>
  <c r="J57" i="5"/>
  <c r="F58" i="5"/>
  <c r="G58" i="5"/>
  <c r="H58" i="5"/>
  <c r="I58" i="5"/>
  <c r="J58" i="5"/>
  <c r="D59" i="5"/>
  <c r="F59" i="5"/>
  <c r="G59" i="5"/>
  <c r="H59" i="5"/>
  <c r="I59" i="5"/>
  <c r="J59" i="5"/>
  <c r="F60" i="5"/>
  <c r="G60" i="5"/>
  <c r="H60" i="5"/>
  <c r="I60" i="5"/>
  <c r="J60" i="5"/>
  <c r="F61" i="5"/>
  <c r="G61" i="5"/>
  <c r="H61" i="5"/>
  <c r="I61" i="5"/>
  <c r="J61" i="5"/>
  <c r="F62" i="5"/>
  <c r="G62" i="5"/>
  <c r="H62" i="5"/>
  <c r="I62" i="5"/>
  <c r="J62" i="5"/>
  <c r="F63" i="5"/>
  <c r="G63" i="5"/>
  <c r="H63" i="5"/>
  <c r="I63" i="5"/>
  <c r="J63" i="5"/>
  <c r="F64" i="5"/>
  <c r="G64" i="5"/>
  <c r="H64" i="5"/>
  <c r="I64" i="5"/>
  <c r="J64" i="5"/>
  <c r="F65" i="5"/>
  <c r="G65" i="5"/>
  <c r="H65" i="5"/>
  <c r="I65" i="5"/>
  <c r="J65" i="5"/>
  <c r="D66" i="5"/>
  <c r="F66" i="5"/>
  <c r="G66" i="5"/>
  <c r="H66" i="5"/>
  <c r="I66" i="5"/>
  <c r="J66" i="5"/>
  <c r="F67" i="5"/>
  <c r="G67" i="5"/>
  <c r="H67" i="5"/>
  <c r="I67" i="5"/>
  <c r="J67" i="5"/>
  <c r="F68" i="5"/>
  <c r="G68" i="5"/>
  <c r="H68" i="5"/>
  <c r="I68" i="5"/>
  <c r="J68" i="5"/>
  <c r="F69" i="5"/>
  <c r="G69" i="5"/>
  <c r="H69" i="5"/>
  <c r="D69" i="5"/>
  <c r="I69" i="5"/>
  <c r="J69" i="5"/>
  <c r="F70" i="5"/>
  <c r="G70" i="5"/>
  <c r="H70" i="5"/>
  <c r="I70" i="5"/>
  <c r="J70" i="5"/>
  <c r="D71" i="5"/>
  <c r="F71" i="5"/>
  <c r="G71" i="5"/>
  <c r="H71" i="5"/>
  <c r="I71" i="5"/>
  <c r="J71" i="5"/>
  <c r="F72" i="5"/>
  <c r="G72" i="5"/>
  <c r="H72" i="5"/>
  <c r="I72" i="5"/>
  <c r="J72" i="5"/>
  <c r="F73" i="5"/>
  <c r="G73" i="5"/>
  <c r="H73" i="5"/>
  <c r="I73" i="5"/>
  <c r="J73" i="5"/>
  <c r="F74" i="5"/>
  <c r="G74" i="5"/>
  <c r="H74" i="5"/>
  <c r="I74" i="5"/>
  <c r="J74" i="5"/>
  <c r="F75" i="5"/>
  <c r="G75" i="5"/>
  <c r="H75" i="5"/>
  <c r="I75" i="5"/>
  <c r="J75" i="5"/>
  <c r="F76" i="5"/>
  <c r="G76" i="5"/>
  <c r="H76" i="5"/>
  <c r="I76" i="5"/>
  <c r="J76" i="5"/>
  <c r="F77" i="5"/>
  <c r="G77" i="5"/>
  <c r="H77" i="5"/>
  <c r="I77" i="5"/>
  <c r="J77" i="5"/>
  <c r="D78" i="5"/>
  <c r="F78" i="5"/>
  <c r="G78" i="5"/>
  <c r="H78" i="5"/>
  <c r="I78" i="5"/>
  <c r="J78" i="5"/>
  <c r="F79" i="5"/>
  <c r="G79" i="5"/>
  <c r="H79" i="5"/>
  <c r="I79" i="5"/>
  <c r="J79" i="5"/>
  <c r="F80" i="5"/>
  <c r="G80" i="5"/>
  <c r="H80" i="5"/>
  <c r="I80" i="5"/>
  <c r="J80" i="5"/>
  <c r="F81" i="5"/>
  <c r="G81" i="5"/>
  <c r="H81" i="5"/>
  <c r="D81" i="5"/>
  <c r="I81" i="5"/>
  <c r="J81" i="5"/>
  <c r="F82" i="5"/>
  <c r="G82" i="5"/>
  <c r="H82" i="5"/>
  <c r="I82" i="5"/>
  <c r="J82" i="5"/>
  <c r="D83" i="5"/>
  <c r="F83" i="5"/>
  <c r="G83" i="5"/>
  <c r="H83" i="5"/>
  <c r="I83" i="5"/>
  <c r="J83" i="5"/>
  <c r="F84" i="5"/>
  <c r="G84" i="5"/>
  <c r="H84" i="5"/>
  <c r="I84" i="5"/>
  <c r="J84" i="5"/>
  <c r="F85" i="5"/>
  <c r="G85" i="5"/>
  <c r="H85" i="5"/>
  <c r="I85" i="5"/>
  <c r="J85" i="5"/>
  <c r="F86" i="5"/>
  <c r="G86" i="5"/>
  <c r="H86" i="5"/>
  <c r="I86" i="5"/>
  <c r="J86" i="5"/>
  <c r="F87" i="5"/>
  <c r="G87" i="5"/>
  <c r="H87" i="5"/>
  <c r="I87" i="5"/>
  <c r="J87" i="5"/>
  <c r="F88" i="5"/>
  <c r="G88" i="5"/>
  <c r="H88" i="5"/>
  <c r="I88" i="5"/>
  <c r="J88" i="5"/>
  <c r="F89" i="5"/>
  <c r="G89" i="5"/>
  <c r="H89" i="5"/>
  <c r="I89" i="5"/>
  <c r="J89" i="5"/>
  <c r="D90" i="5"/>
  <c r="F90" i="5"/>
  <c r="G90" i="5"/>
  <c r="H90" i="5"/>
  <c r="I90" i="5"/>
  <c r="J90" i="5"/>
  <c r="F91" i="5"/>
  <c r="G91" i="5"/>
  <c r="H91" i="5"/>
  <c r="I91" i="5"/>
  <c r="J91" i="5"/>
  <c r="F92" i="5"/>
  <c r="G92" i="5"/>
  <c r="H92" i="5"/>
  <c r="I92" i="5"/>
  <c r="J92" i="5"/>
  <c r="F93" i="5"/>
  <c r="G93" i="5"/>
  <c r="H93" i="5"/>
  <c r="D93" i="5"/>
  <c r="I93" i="5"/>
  <c r="J93" i="5"/>
  <c r="F94" i="5"/>
  <c r="G94" i="5"/>
  <c r="H94" i="5"/>
  <c r="I94" i="5"/>
  <c r="J94" i="5"/>
  <c r="D95" i="5"/>
  <c r="F95" i="5"/>
  <c r="G95" i="5"/>
  <c r="H95" i="5"/>
  <c r="I95" i="5"/>
  <c r="J95" i="5"/>
  <c r="F96" i="5"/>
  <c r="G96" i="5"/>
  <c r="H96" i="5"/>
  <c r="I96" i="5"/>
  <c r="J96" i="5"/>
  <c r="F97" i="5"/>
  <c r="G97" i="5"/>
  <c r="H97" i="5"/>
  <c r="I97" i="5"/>
  <c r="J97" i="5"/>
  <c r="F98" i="5"/>
  <c r="G98" i="5"/>
  <c r="H98" i="5"/>
  <c r="I98" i="5"/>
  <c r="J98" i="5"/>
  <c r="F99" i="5"/>
  <c r="G99" i="5"/>
  <c r="H99" i="5"/>
  <c r="I99" i="5"/>
  <c r="J99" i="5"/>
  <c r="F100" i="5"/>
  <c r="G100" i="5"/>
  <c r="H100" i="5"/>
  <c r="I100" i="5"/>
  <c r="J100" i="5"/>
  <c r="F101" i="5"/>
  <c r="G101" i="5"/>
  <c r="H101" i="5"/>
  <c r="I101" i="5"/>
  <c r="J101" i="5"/>
  <c r="D102" i="5"/>
  <c r="F102" i="5"/>
  <c r="G102" i="5"/>
  <c r="H102" i="5"/>
  <c r="I102" i="5"/>
  <c r="J102" i="5"/>
  <c r="F103" i="5"/>
  <c r="G103" i="5"/>
  <c r="H103" i="5"/>
  <c r="I103" i="5"/>
  <c r="J103" i="5"/>
  <c r="F104" i="5"/>
  <c r="G104" i="5"/>
  <c r="H104" i="5"/>
  <c r="I104" i="5"/>
  <c r="J104" i="5"/>
  <c r="F105" i="5"/>
  <c r="G105" i="5"/>
  <c r="H105" i="5"/>
  <c r="D105" i="5"/>
  <c r="I105" i="5"/>
  <c r="J105" i="5"/>
  <c r="F106" i="5"/>
  <c r="G106" i="5"/>
  <c r="H106" i="5"/>
  <c r="I106" i="5"/>
  <c r="J106" i="5"/>
  <c r="D107" i="5"/>
  <c r="F107" i="5"/>
  <c r="G107" i="5"/>
  <c r="H107" i="5"/>
  <c r="I107" i="5"/>
  <c r="J107" i="5"/>
  <c r="F108" i="5"/>
  <c r="G108" i="5"/>
  <c r="H108" i="5"/>
  <c r="I108" i="5"/>
  <c r="J108" i="5"/>
  <c r="F109" i="5"/>
  <c r="G109" i="5"/>
  <c r="H109" i="5"/>
  <c r="I109" i="5"/>
  <c r="J109" i="5"/>
  <c r="F110" i="5"/>
  <c r="G110" i="5"/>
  <c r="H110" i="5"/>
  <c r="I110" i="5"/>
  <c r="J110" i="5"/>
  <c r="F111" i="5"/>
  <c r="G111" i="5"/>
  <c r="H111" i="5"/>
  <c r="I111" i="5"/>
  <c r="J111" i="5"/>
  <c r="F112" i="5"/>
  <c r="G112" i="5"/>
  <c r="H112" i="5"/>
  <c r="I112" i="5"/>
  <c r="J112" i="5"/>
  <c r="F113" i="5"/>
  <c r="G113" i="5"/>
  <c r="H113" i="5"/>
  <c r="I113" i="5"/>
  <c r="J113" i="5"/>
  <c r="D114" i="5"/>
  <c r="F114" i="5"/>
  <c r="G114" i="5"/>
  <c r="H114" i="5"/>
  <c r="I114" i="5"/>
  <c r="J114" i="5"/>
  <c r="F115" i="5"/>
  <c r="G115" i="5"/>
  <c r="H115" i="5"/>
  <c r="I115" i="5"/>
  <c r="J115" i="5"/>
  <c r="F116" i="5"/>
  <c r="G116" i="5"/>
  <c r="H116" i="5"/>
  <c r="I116" i="5"/>
  <c r="J116" i="5"/>
  <c r="F117" i="5"/>
  <c r="G117" i="5"/>
  <c r="H117" i="5"/>
  <c r="D117" i="5"/>
  <c r="I117" i="5"/>
  <c r="J117" i="5"/>
  <c r="F118" i="5"/>
  <c r="G118" i="5"/>
  <c r="H118" i="5"/>
  <c r="I118" i="5"/>
  <c r="J118" i="5"/>
  <c r="D119" i="5"/>
  <c r="F119" i="5"/>
  <c r="G119" i="5"/>
  <c r="H119" i="5"/>
  <c r="I119" i="5"/>
  <c r="J119" i="5"/>
  <c r="F120" i="5"/>
  <c r="G120" i="5"/>
  <c r="H120" i="5"/>
  <c r="I120" i="5"/>
  <c r="J120" i="5"/>
  <c r="F121" i="5"/>
  <c r="G121" i="5"/>
  <c r="H121" i="5"/>
  <c r="I121" i="5"/>
  <c r="J121" i="5"/>
  <c r="F122" i="5"/>
  <c r="G122" i="5"/>
  <c r="H122" i="5"/>
  <c r="I122" i="5"/>
  <c r="J122" i="5"/>
  <c r="F123" i="5"/>
  <c r="G123" i="5"/>
  <c r="H123" i="5"/>
  <c r="I123" i="5"/>
  <c r="J123" i="5"/>
  <c r="F124" i="5"/>
  <c r="G124" i="5"/>
  <c r="H124" i="5"/>
  <c r="I124" i="5"/>
  <c r="J124" i="5"/>
  <c r="F125" i="5"/>
  <c r="G125" i="5"/>
  <c r="H125" i="5"/>
  <c r="I125" i="5"/>
  <c r="J125" i="5"/>
  <c r="D126" i="5"/>
  <c r="F126" i="5"/>
  <c r="G126" i="5"/>
  <c r="H126" i="5"/>
  <c r="I126" i="5"/>
  <c r="J126" i="5"/>
  <c r="F127" i="5"/>
  <c r="G127" i="5"/>
  <c r="H127" i="5"/>
  <c r="I127" i="5"/>
  <c r="J127" i="5"/>
  <c r="F128" i="5"/>
  <c r="G128" i="5"/>
  <c r="H128" i="5"/>
  <c r="I128" i="5"/>
  <c r="J128" i="5"/>
  <c r="F129" i="5"/>
  <c r="G129" i="5"/>
  <c r="H129" i="5"/>
  <c r="D129" i="5"/>
  <c r="I129" i="5"/>
  <c r="J129" i="5"/>
  <c r="F130" i="5"/>
  <c r="G130" i="5"/>
  <c r="H130" i="5"/>
  <c r="I130" i="5"/>
  <c r="J130" i="5"/>
  <c r="D131" i="5"/>
  <c r="F131" i="5"/>
  <c r="G131" i="5"/>
  <c r="H131" i="5"/>
  <c r="I131" i="5"/>
  <c r="J131" i="5"/>
  <c r="F132" i="5"/>
  <c r="G132" i="5"/>
  <c r="H132" i="5"/>
  <c r="I132" i="5"/>
  <c r="J132" i="5"/>
  <c r="F133" i="5"/>
  <c r="G133" i="5"/>
  <c r="H133" i="5"/>
  <c r="I133" i="5"/>
  <c r="J133" i="5"/>
  <c r="F134" i="5"/>
  <c r="G134" i="5"/>
  <c r="H134" i="5"/>
  <c r="I134" i="5"/>
  <c r="J134" i="5"/>
  <c r="F135" i="5"/>
  <c r="G135" i="5"/>
  <c r="H135" i="5"/>
  <c r="I135" i="5"/>
  <c r="J135" i="5"/>
  <c r="F136" i="5"/>
  <c r="G136" i="5"/>
  <c r="H136" i="5"/>
  <c r="I136" i="5"/>
  <c r="J136" i="5"/>
  <c r="F137" i="5"/>
  <c r="G137" i="5"/>
  <c r="H137" i="5"/>
  <c r="I137" i="5"/>
  <c r="J137" i="5"/>
  <c r="D138" i="5"/>
  <c r="F138" i="5"/>
  <c r="G138" i="5"/>
  <c r="H138" i="5"/>
  <c r="I138" i="5"/>
  <c r="J138" i="5"/>
  <c r="F139" i="5"/>
  <c r="G139" i="5"/>
  <c r="H139" i="5"/>
  <c r="I139" i="5"/>
  <c r="J139" i="5"/>
  <c r="F140" i="5"/>
  <c r="G140" i="5"/>
  <c r="H140" i="5"/>
  <c r="I140" i="5"/>
  <c r="J140" i="5"/>
  <c r="F141" i="5"/>
  <c r="G141" i="5"/>
  <c r="H141" i="5"/>
  <c r="D141" i="5"/>
  <c r="I141" i="5"/>
  <c r="J141" i="5"/>
  <c r="F142" i="5"/>
  <c r="G142" i="5"/>
  <c r="H142" i="5"/>
  <c r="I142" i="5"/>
  <c r="J142" i="5"/>
  <c r="D143" i="5"/>
  <c r="F143" i="5"/>
  <c r="G143" i="5"/>
  <c r="H143" i="5"/>
  <c r="I143" i="5"/>
  <c r="J143" i="5"/>
  <c r="F144" i="5"/>
  <c r="G144" i="5"/>
  <c r="H144" i="5"/>
  <c r="I144" i="5"/>
  <c r="J144" i="5"/>
  <c r="F145" i="5"/>
  <c r="G145" i="5"/>
  <c r="H145" i="5"/>
  <c r="I145" i="5"/>
  <c r="J145" i="5"/>
  <c r="F146" i="5"/>
  <c r="G146" i="5"/>
  <c r="H146" i="5"/>
  <c r="I146" i="5"/>
  <c r="J146" i="5"/>
  <c r="F147" i="5"/>
  <c r="G147" i="5"/>
  <c r="H147" i="5"/>
  <c r="I147" i="5"/>
  <c r="J147" i="5"/>
  <c r="F148" i="5"/>
  <c r="G148" i="5"/>
  <c r="H148" i="5"/>
  <c r="I148" i="5"/>
  <c r="J148" i="5"/>
  <c r="F149" i="5"/>
  <c r="G149" i="5"/>
  <c r="H149" i="5"/>
  <c r="I149" i="5"/>
  <c r="J149" i="5"/>
  <c r="D150" i="5"/>
  <c r="F150" i="5"/>
  <c r="G150" i="5"/>
  <c r="H150" i="5"/>
  <c r="I150" i="5"/>
  <c r="J150" i="5"/>
  <c r="E6" i="6"/>
  <c r="E8" i="6"/>
  <c r="E10" i="6"/>
  <c r="E12" i="6"/>
  <c r="E14" i="6"/>
  <c r="E16" i="6"/>
  <c r="E18" i="6"/>
  <c r="E20" i="6"/>
  <c r="E22" i="6"/>
  <c r="E24" i="6"/>
  <c r="E26" i="6"/>
  <c r="E28" i="6"/>
  <c r="E30" i="6"/>
  <c r="E32" i="6"/>
  <c r="E34" i="6"/>
  <c r="E36" i="6"/>
  <c r="E38" i="6"/>
  <c r="E40" i="6"/>
  <c r="E42" i="6"/>
  <c r="E44" i="6"/>
  <c r="E46" i="6"/>
  <c r="E48" i="6"/>
  <c r="E50" i="6"/>
  <c r="E52" i="6"/>
  <c r="E54" i="6"/>
  <c r="E56" i="6"/>
  <c r="E57" i="6"/>
  <c r="A58" i="1" s="1"/>
  <c r="A58" i="3"/>
  <c r="B58" i="3"/>
  <c r="H58" i="3" s="1"/>
  <c r="E58" i="6"/>
  <c r="A59" i="3"/>
  <c r="E59" i="6"/>
  <c r="A60" i="3" s="1"/>
  <c r="B60" i="3" s="1"/>
  <c r="H60" i="3"/>
  <c r="E60" i="6"/>
  <c r="A61" i="3" s="1"/>
  <c r="E61" i="6"/>
  <c r="A62" i="3"/>
  <c r="B62" i="3"/>
  <c r="H62" i="3" s="1"/>
  <c r="E62" i="6"/>
  <c r="A63" i="3"/>
  <c r="E63" i="6"/>
  <c r="A64" i="3" s="1"/>
  <c r="B64" i="3" s="1"/>
  <c r="H64" i="3"/>
  <c r="E64" i="6"/>
  <c r="A65" i="3" s="1"/>
  <c r="E65" i="6"/>
  <c r="A66" i="3"/>
  <c r="B66" i="3"/>
  <c r="H66" i="3" s="1"/>
  <c r="E66" i="6"/>
  <c r="A67" i="3"/>
  <c r="E67" i="6"/>
  <c r="A68" i="3" s="1"/>
  <c r="B68" i="3" s="1"/>
  <c r="H68" i="3"/>
  <c r="E68" i="6"/>
  <c r="A69" i="3" s="1"/>
  <c r="E69" i="6"/>
  <c r="A70" i="3"/>
  <c r="B70" i="3"/>
  <c r="H70" i="3" s="1"/>
  <c r="E70" i="6"/>
  <c r="A71" i="3"/>
  <c r="E71" i="6"/>
  <c r="A72" i="3" s="1"/>
  <c r="B72" i="3" s="1"/>
  <c r="H72" i="3"/>
  <c r="E72" i="6"/>
  <c r="A73" i="3" s="1"/>
  <c r="E73" i="6"/>
  <c r="A74" i="3"/>
  <c r="B74" i="3"/>
  <c r="H74" i="3" s="1"/>
  <c r="E74" i="6"/>
  <c r="A75" i="3"/>
  <c r="E75" i="6"/>
  <c r="A76" i="3" s="1"/>
  <c r="B76" i="3" s="1"/>
  <c r="H76" i="3"/>
  <c r="E76" i="6"/>
  <c r="A77" i="3" s="1"/>
  <c r="E77" i="6"/>
  <c r="A78" i="3"/>
  <c r="B78" i="3"/>
  <c r="H78" i="3" s="1"/>
  <c r="E78" i="6"/>
  <c r="A79" i="3"/>
  <c r="E79" i="6"/>
  <c r="A80" i="3" s="1"/>
  <c r="B80" i="3" s="1"/>
  <c r="H80" i="3"/>
  <c r="E80" i="6"/>
  <c r="A81" i="3" s="1"/>
  <c r="E81" i="6"/>
  <c r="A82" i="3"/>
  <c r="B82" i="3"/>
  <c r="H82" i="3" s="1"/>
  <c r="E82" i="6"/>
  <c r="A83" i="3"/>
  <c r="E83" i="6"/>
  <c r="A84" i="3" s="1"/>
  <c r="B84" i="3" s="1"/>
  <c r="H84" i="3"/>
  <c r="E84" i="6"/>
  <c r="A85" i="3" s="1"/>
  <c r="E85" i="6"/>
  <c r="A86" i="3"/>
  <c r="B86" i="3"/>
  <c r="H86" i="3" s="1"/>
  <c r="E86" i="6"/>
  <c r="A87" i="3"/>
  <c r="E87" i="6"/>
  <c r="A88" i="3" s="1"/>
  <c r="B88" i="3" s="1"/>
  <c r="H88" i="3"/>
  <c r="E88" i="6"/>
  <c r="A89" i="3" s="1"/>
  <c r="E89" i="6"/>
  <c r="A90" i="3"/>
  <c r="B90" i="3"/>
  <c r="H90" i="3" s="1"/>
  <c r="E90" i="6"/>
  <c r="A91" i="3"/>
  <c r="E91" i="6"/>
  <c r="A92" i="3" s="1"/>
  <c r="B92" i="3" s="1"/>
  <c r="H92" i="3"/>
  <c r="E92" i="6"/>
  <c r="A93" i="3" s="1"/>
  <c r="E93" i="6"/>
  <c r="A94" i="3"/>
  <c r="B94" i="3"/>
  <c r="H94" i="3" s="1"/>
  <c r="E94" i="6"/>
  <c r="A95" i="3"/>
  <c r="E95" i="6"/>
  <c r="A96" i="3" s="1"/>
  <c r="B96" i="3" s="1"/>
  <c r="H96" i="3"/>
  <c r="E96" i="6"/>
  <c r="A97" i="3" s="1"/>
  <c r="E97" i="6"/>
  <c r="A98" i="3"/>
  <c r="B98" i="3"/>
  <c r="H98" i="3" s="1"/>
  <c r="E98" i="6"/>
  <c r="A99" i="3"/>
  <c r="E99" i="6"/>
  <c r="A100" i="3" s="1"/>
  <c r="B100" i="3" s="1"/>
  <c r="H100" i="3"/>
  <c r="E100" i="6"/>
  <c r="A101" i="3" s="1"/>
  <c r="E101" i="6"/>
  <c r="A102" i="3"/>
  <c r="B102" i="3"/>
  <c r="H102" i="3" s="1"/>
  <c r="E102" i="6"/>
  <c r="A103" i="3"/>
  <c r="E103" i="6"/>
  <c r="A104" i="3" s="1"/>
  <c r="B104" i="3" s="1"/>
  <c r="H104" i="3"/>
  <c r="E104" i="6"/>
  <c r="A105" i="3" s="1"/>
  <c r="E105" i="6"/>
  <c r="A106" i="3"/>
  <c r="B106" i="3"/>
  <c r="H106" i="3" s="1"/>
  <c r="E106" i="6"/>
  <c r="A107" i="3"/>
  <c r="E107" i="6"/>
  <c r="A108" i="3" s="1"/>
  <c r="B108" i="3" s="1"/>
  <c r="H108" i="3"/>
  <c r="E108" i="6"/>
  <c r="A109" i="3" s="1"/>
  <c r="E109" i="6"/>
  <c r="A110" i="3"/>
  <c r="B110" i="3"/>
  <c r="H110" i="3" s="1"/>
  <c r="E110" i="6"/>
  <c r="A111" i="3"/>
  <c r="E111" i="6"/>
  <c r="A112" i="3"/>
  <c r="B112" i="3" s="1"/>
  <c r="H112" i="3" s="1"/>
  <c r="E112" i="6"/>
  <c r="A113" i="3"/>
  <c r="E113" i="6"/>
  <c r="A114" i="3"/>
  <c r="B114" i="3"/>
  <c r="H114" i="3"/>
  <c r="E114" i="6"/>
  <c r="A115" i="3"/>
  <c r="E115" i="6"/>
  <c r="A116" i="3"/>
  <c r="B116" i="3"/>
  <c r="H116" i="3" s="1"/>
  <c r="E116" i="6"/>
  <c r="A117" i="3"/>
  <c r="E117" i="6"/>
  <c r="E118" i="6"/>
  <c r="E119" i="6"/>
  <c r="A120" i="3"/>
  <c r="B120" i="3"/>
  <c r="H120" i="3" s="1"/>
  <c r="E120" i="6"/>
  <c r="A121" i="3"/>
  <c r="E121" i="6"/>
  <c r="E122" i="6"/>
  <c r="E123" i="6"/>
  <c r="A124" i="3"/>
  <c r="B124" i="3"/>
  <c r="H124" i="3" s="1"/>
  <c r="E124" i="6"/>
  <c r="A125" i="3"/>
  <c r="E125" i="6"/>
  <c r="E126" i="6"/>
  <c r="E127" i="6"/>
  <c r="A128" i="3"/>
  <c r="B128" i="3"/>
  <c r="H128" i="3" s="1"/>
  <c r="E128" i="6"/>
  <c r="A129" i="3"/>
  <c r="E129" i="6"/>
  <c r="E130" i="6"/>
  <c r="E131" i="6"/>
  <c r="A132" i="3"/>
  <c r="B132" i="3"/>
  <c r="H132" i="3" s="1"/>
  <c r="E132" i="6"/>
  <c r="A133" i="3"/>
  <c r="E133" i="6"/>
  <c r="E134" i="6"/>
  <c r="E135" i="6"/>
  <c r="A136" i="3"/>
  <c r="B136" i="3"/>
  <c r="H136" i="3" s="1"/>
  <c r="E136" i="6"/>
  <c r="A137" i="3"/>
  <c r="E137" i="6"/>
  <c r="E138" i="6"/>
  <c r="E139" i="6"/>
  <c r="A140" i="3"/>
  <c r="B140" i="3"/>
  <c r="H140" i="3" s="1"/>
  <c r="E140" i="6"/>
  <c r="A141" i="3"/>
  <c r="E141" i="6"/>
  <c r="E142" i="6"/>
  <c r="E143" i="6"/>
  <c r="A144" i="3"/>
  <c r="B144" i="3"/>
  <c r="H144" i="3" s="1"/>
  <c r="E144" i="6"/>
  <c r="A145" i="3"/>
  <c r="E145" i="6"/>
  <c r="E146" i="6"/>
  <c r="E147" i="6"/>
  <c r="A148" i="3"/>
  <c r="B148" i="3"/>
  <c r="H148" i="3" s="1"/>
  <c r="E148" i="6"/>
  <c r="A149" i="3"/>
  <c r="E149" i="6"/>
  <c r="K58" i="4"/>
  <c r="H58" i="4" s="1"/>
  <c r="A59" i="4"/>
  <c r="B60" i="4" s="1"/>
  <c r="H60" i="4"/>
  <c r="A60" i="4"/>
  <c r="A61" i="4"/>
  <c r="B62" i="4" s="1"/>
  <c r="H62" i="4"/>
  <c r="A62" i="4"/>
  <c r="A63" i="4"/>
  <c r="B64" i="4" s="1"/>
  <c r="H64" i="4" s="1"/>
  <c r="A64" i="4"/>
  <c r="A65" i="4"/>
  <c r="B66" i="4" s="1"/>
  <c r="H66" i="4" s="1"/>
  <c r="A66" i="4"/>
  <c r="A67" i="4"/>
  <c r="B68" i="4" s="1"/>
  <c r="H68" i="4" s="1"/>
  <c r="A68" i="4"/>
  <c r="A69" i="4"/>
  <c r="B70" i="4" s="1"/>
  <c r="H70" i="4" s="1"/>
  <c r="A70" i="4"/>
  <c r="A71" i="4"/>
  <c r="B72" i="4" s="1"/>
  <c r="H72" i="4" s="1"/>
  <c r="A72" i="4"/>
  <c r="A73" i="4"/>
  <c r="B74" i="4" s="1"/>
  <c r="H74" i="4" s="1"/>
  <c r="A74" i="4"/>
  <c r="A75" i="4"/>
  <c r="B76" i="4" s="1"/>
  <c r="H76" i="4" s="1"/>
  <c r="A76" i="4"/>
  <c r="A77" i="4"/>
  <c r="B78" i="4" s="1"/>
  <c r="H78" i="4" s="1"/>
  <c r="A78" i="4"/>
  <c r="A79" i="4"/>
  <c r="B80" i="4" s="1"/>
  <c r="H80" i="4" s="1"/>
  <c r="A80" i="4"/>
  <c r="A81" i="4"/>
  <c r="B82" i="4" s="1"/>
  <c r="H82" i="4" s="1"/>
  <c r="A82" i="4"/>
  <c r="A83" i="4"/>
  <c r="B84" i="4" s="1"/>
  <c r="H84" i="4" s="1"/>
  <c r="A84" i="4"/>
  <c r="A85" i="4"/>
  <c r="B86" i="4" s="1"/>
  <c r="H86" i="4" s="1"/>
  <c r="A86" i="4"/>
  <c r="A87" i="4"/>
  <c r="B88" i="4" s="1"/>
  <c r="H88" i="4" s="1"/>
  <c r="A88" i="4"/>
  <c r="A89" i="4"/>
  <c r="B90" i="4" s="1"/>
  <c r="H90" i="4" s="1"/>
  <c r="A90" i="4"/>
  <c r="A91" i="4"/>
  <c r="B92" i="4" s="1"/>
  <c r="H92" i="4" s="1"/>
  <c r="A92" i="4"/>
  <c r="A93" i="4"/>
  <c r="B94" i="4" s="1"/>
  <c r="H94" i="4" s="1"/>
  <c r="A94" i="4"/>
  <c r="A95" i="4"/>
  <c r="B96" i="4" s="1"/>
  <c r="H96" i="4" s="1"/>
  <c r="A96" i="4"/>
  <c r="A97" i="4"/>
  <c r="B98" i="4" s="1"/>
  <c r="H98" i="4" s="1"/>
  <c r="A98" i="4"/>
  <c r="A99" i="4"/>
  <c r="B100" i="4" s="1"/>
  <c r="H100" i="4" s="1"/>
  <c r="A100" i="4"/>
  <c r="A101" i="4"/>
  <c r="B102" i="4" s="1"/>
  <c r="H102" i="4" s="1"/>
  <c r="A102" i="4"/>
  <c r="A103" i="4"/>
  <c r="B104" i="4" s="1"/>
  <c r="H104" i="4" s="1"/>
  <c r="A104" i="4"/>
  <c r="A105" i="4"/>
  <c r="B106" i="4" s="1"/>
  <c r="H106" i="4" s="1"/>
  <c r="A106" i="4"/>
  <c r="A107" i="4"/>
  <c r="B108" i="4" s="1"/>
  <c r="H108" i="4" s="1"/>
  <c r="A108" i="4"/>
  <c r="A109" i="4"/>
  <c r="B110" i="4" s="1"/>
  <c r="H110" i="4" s="1"/>
  <c r="A110" i="4"/>
  <c r="A111" i="4"/>
  <c r="B112" i="4" s="1"/>
  <c r="H112" i="4" s="1"/>
  <c r="A112" i="4"/>
  <c r="A113" i="4"/>
  <c r="B114" i="4" s="1"/>
  <c r="H114" i="4" s="1"/>
  <c r="A114" i="4"/>
  <c r="A115" i="4"/>
  <c r="B116" i="4" s="1"/>
  <c r="H116" i="4" s="1"/>
  <c r="A116" i="4"/>
  <c r="A117" i="4"/>
  <c r="B118" i="4" s="1"/>
  <c r="H118" i="4" s="1"/>
  <c r="A119" i="4"/>
  <c r="B120" i="4" s="1"/>
  <c r="H120" i="4" s="1"/>
  <c r="A120" i="4"/>
  <c r="A121" i="4"/>
  <c r="B122" i="4" s="1"/>
  <c r="H122" i="4" s="1"/>
  <c r="A123" i="4"/>
  <c r="B124" i="4" s="1"/>
  <c r="H124" i="4" s="1"/>
  <c r="A124" i="4"/>
  <c r="A125" i="4"/>
  <c r="B126" i="4" s="1"/>
  <c r="H126" i="4" s="1"/>
  <c r="A127" i="4"/>
  <c r="B128" i="4" s="1"/>
  <c r="H128" i="4" s="1"/>
  <c r="A128" i="4"/>
  <c r="A129" i="4"/>
  <c r="B130" i="4" s="1"/>
  <c r="H130" i="4" s="1"/>
  <c r="A131" i="4"/>
  <c r="B132" i="4" s="1"/>
  <c r="H132" i="4" s="1"/>
  <c r="A132" i="4"/>
  <c r="A133" i="4"/>
  <c r="B134" i="4" s="1"/>
  <c r="H134" i="4" s="1"/>
  <c r="A135" i="4"/>
  <c r="B136" i="4" s="1"/>
  <c r="H136" i="4" s="1"/>
  <c r="A136" i="4"/>
  <c r="A137" i="4"/>
  <c r="B138" i="4" s="1"/>
  <c r="H138" i="4" s="1"/>
  <c r="A139" i="4"/>
  <c r="B140" i="4" s="1"/>
  <c r="H140" i="4" s="1"/>
  <c r="A140" i="4"/>
  <c r="A141" i="4"/>
  <c r="B142" i="4" s="1"/>
  <c r="H142" i="4" s="1"/>
  <c r="A143" i="4"/>
  <c r="B144" i="4" s="1"/>
  <c r="H144" i="4" s="1"/>
  <c r="A144" i="4"/>
  <c r="A145" i="4"/>
  <c r="B146" i="4" s="1"/>
  <c r="H146" i="4" s="1"/>
  <c r="A147" i="4"/>
  <c r="B148" i="4" s="1"/>
  <c r="H148" i="4" s="1"/>
  <c r="A148" i="4"/>
  <c r="A149" i="4"/>
  <c r="B150" i="4" s="1"/>
  <c r="H150" i="4" s="1"/>
  <c r="B58" i="2"/>
  <c r="H58" i="2"/>
  <c r="A59" i="2"/>
  <c r="A60" i="2"/>
  <c r="B60" i="2"/>
  <c r="H60" i="2"/>
  <c r="A61" i="2"/>
  <c r="A62" i="2"/>
  <c r="B62" i="2"/>
  <c r="H62" i="2"/>
  <c r="A63" i="2"/>
  <c r="A64" i="2"/>
  <c r="B64" i="2"/>
  <c r="H64" i="2"/>
  <c r="A65" i="2"/>
  <c r="A66" i="2"/>
  <c r="B66" i="2"/>
  <c r="H66" i="2"/>
  <c r="A67" i="2"/>
  <c r="A68" i="2"/>
  <c r="B68" i="2"/>
  <c r="H68" i="2"/>
  <c r="A69" i="2"/>
  <c r="A70" i="2"/>
  <c r="B70" i="2"/>
  <c r="H70" i="2"/>
  <c r="A71" i="2"/>
  <c r="A72" i="2"/>
  <c r="B72" i="2"/>
  <c r="H72" i="2"/>
  <c r="A73" i="2"/>
  <c r="A74" i="2"/>
  <c r="B74" i="2"/>
  <c r="H74" i="2"/>
  <c r="A75" i="2"/>
  <c r="A76" i="2"/>
  <c r="B76" i="2"/>
  <c r="H76" i="2"/>
  <c r="A77" i="2"/>
  <c r="A78" i="2"/>
  <c r="B78" i="2"/>
  <c r="H78" i="2"/>
  <c r="A79" i="2"/>
  <c r="A80" i="2"/>
  <c r="B80" i="2"/>
  <c r="H80" i="2"/>
  <c r="A81" i="2"/>
  <c r="A82" i="2"/>
  <c r="B82" i="2"/>
  <c r="H82" i="2"/>
  <c r="A83" i="2"/>
  <c r="A84" i="2"/>
  <c r="B84" i="2"/>
  <c r="H84" i="2"/>
  <c r="A85" i="2"/>
  <c r="A86" i="2"/>
  <c r="B86" i="2"/>
  <c r="H86" i="2"/>
  <c r="A87" i="2"/>
  <c r="A88" i="2"/>
  <c r="B88" i="2"/>
  <c r="H88" i="2"/>
  <c r="A89" i="2"/>
  <c r="A90" i="2"/>
  <c r="B90" i="2"/>
  <c r="H90" i="2"/>
  <c r="A91" i="2"/>
  <c r="A92" i="2"/>
  <c r="B92" i="2"/>
  <c r="H92" i="2"/>
  <c r="A93" i="2"/>
  <c r="A94" i="2"/>
  <c r="B94" i="2"/>
  <c r="H94" i="2"/>
  <c r="A95" i="2"/>
  <c r="A96" i="2"/>
  <c r="B96" i="2"/>
  <c r="H96" i="2"/>
  <c r="A97" i="2"/>
  <c r="A98" i="2"/>
  <c r="B98" i="2"/>
  <c r="H98" i="2"/>
  <c r="A99" i="2"/>
  <c r="A100" i="2"/>
  <c r="B100" i="2"/>
  <c r="H100" i="2"/>
  <c r="A101" i="2"/>
  <c r="A102" i="2"/>
  <c r="B102" i="2"/>
  <c r="H102" i="2"/>
  <c r="A103" i="2"/>
  <c r="A104" i="2"/>
  <c r="B104" i="2"/>
  <c r="H104" i="2"/>
  <c r="A105" i="2"/>
  <c r="A106" i="2"/>
  <c r="B106" i="2"/>
  <c r="H106" i="2"/>
  <c r="A107" i="2"/>
  <c r="A108" i="2"/>
  <c r="B108" i="2"/>
  <c r="H108" i="2"/>
  <c r="A109" i="2"/>
  <c r="A110" i="2"/>
  <c r="B110" i="2"/>
  <c r="H110" i="2"/>
  <c r="A111" i="2"/>
  <c r="A112" i="2"/>
  <c r="B112" i="2"/>
  <c r="H112" i="2"/>
  <c r="A113" i="2"/>
  <c r="A114" i="2"/>
  <c r="B114" i="2"/>
  <c r="H114" i="2"/>
  <c r="A115" i="2"/>
  <c r="A116" i="2"/>
  <c r="B116" i="2"/>
  <c r="H116" i="2"/>
  <c r="A117" i="2"/>
  <c r="A120" i="2"/>
  <c r="B120" i="2"/>
  <c r="H120" i="2"/>
  <c r="A121" i="2"/>
  <c r="A124" i="2"/>
  <c r="B124" i="2"/>
  <c r="H124" i="2"/>
  <c r="A125" i="2"/>
  <c r="A128" i="2"/>
  <c r="B128" i="2"/>
  <c r="H128" i="2"/>
  <c r="A129" i="2"/>
  <c r="A132" i="2"/>
  <c r="B132" i="2"/>
  <c r="H132" i="2"/>
  <c r="A133" i="2"/>
  <c r="A136" i="2"/>
  <c r="B136" i="2"/>
  <c r="H136" i="2"/>
  <c r="A137" i="2"/>
  <c r="A140" i="2"/>
  <c r="B140" i="2"/>
  <c r="H140" i="2"/>
  <c r="A141" i="2"/>
  <c r="A144" i="2"/>
  <c r="B144" i="2"/>
  <c r="H144" i="2"/>
  <c r="A145" i="2"/>
  <c r="A148" i="2"/>
  <c r="B148" i="2"/>
  <c r="H148" i="2"/>
  <c r="A149" i="2"/>
  <c r="B58" i="1"/>
  <c r="H58" i="1"/>
  <c r="A60" i="1"/>
  <c r="B60" i="1"/>
  <c r="H60" i="1" s="1"/>
  <c r="A62" i="1"/>
  <c r="B62" i="1"/>
  <c r="H62" i="1"/>
  <c r="A64" i="1"/>
  <c r="B64" i="1"/>
  <c r="H64" i="1"/>
  <c r="A66" i="1"/>
  <c r="B66" i="1" s="1"/>
  <c r="H66" i="1" s="1"/>
  <c r="A68" i="1"/>
  <c r="B68" i="1"/>
  <c r="H68" i="1" s="1"/>
  <c r="A70" i="1"/>
  <c r="B70" i="1"/>
  <c r="H70" i="1"/>
  <c r="A72" i="1"/>
  <c r="B72" i="1"/>
  <c r="H72" i="1"/>
  <c r="A74" i="1"/>
  <c r="B74" i="1" s="1"/>
  <c r="H74" i="1" s="1"/>
  <c r="A76" i="1"/>
  <c r="B76" i="1"/>
  <c r="H76" i="1" s="1"/>
  <c r="A78" i="1"/>
  <c r="B78" i="1"/>
  <c r="H78" i="1"/>
  <c r="A80" i="1"/>
  <c r="B80" i="1"/>
  <c r="H80" i="1"/>
  <c r="A82" i="1"/>
  <c r="B82" i="1" s="1"/>
  <c r="H82" i="1" s="1"/>
  <c r="A84" i="1"/>
  <c r="B84" i="1"/>
  <c r="H84" i="1" s="1"/>
  <c r="A86" i="1"/>
  <c r="B86" i="1"/>
  <c r="H86" i="1"/>
  <c r="A88" i="1"/>
  <c r="B88" i="1"/>
  <c r="H88" i="1"/>
  <c r="A90" i="1"/>
  <c r="B90" i="1" s="1"/>
  <c r="H90" i="1" s="1"/>
  <c r="A92" i="1"/>
  <c r="B92" i="1"/>
  <c r="H92" i="1" s="1"/>
  <c r="A94" i="1"/>
  <c r="B94" i="1"/>
  <c r="H94" i="1"/>
  <c r="A96" i="1"/>
  <c r="B96" i="1"/>
  <c r="H96" i="1"/>
  <c r="A98" i="1"/>
  <c r="B98" i="1" s="1"/>
  <c r="H98" i="1" s="1"/>
  <c r="A100" i="1"/>
  <c r="B100" i="1" s="1"/>
  <c r="H100" i="1" s="1"/>
  <c r="A102" i="1"/>
  <c r="B102" i="1"/>
  <c r="H102" i="1"/>
  <c r="A104" i="1"/>
  <c r="B104" i="1"/>
  <c r="H104" i="1"/>
  <c r="A106" i="1"/>
  <c r="B106" i="1" s="1"/>
  <c r="H106" i="1" s="1"/>
  <c r="A108" i="1"/>
  <c r="B108" i="1"/>
  <c r="H108" i="1" s="1"/>
  <c r="A110" i="1"/>
  <c r="B110" i="1"/>
  <c r="H110" i="1" s="1"/>
  <c r="A112" i="1"/>
  <c r="B112" i="1"/>
  <c r="H112" i="1"/>
  <c r="A114" i="1"/>
  <c r="B114" i="1" s="1"/>
  <c r="H114" i="1" s="1"/>
  <c r="A116" i="1"/>
  <c r="B116" i="1" s="1"/>
  <c r="H116" i="1" s="1"/>
  <c r="A120" i="1"/>
  <c r="B120" i="1"/>
  <c r="H120" i="1"/>
  <c r="A122" i="1"/>
  <c r="B122" i="1" s="1"/>
  <c r="H122" i="1" s="1"/>
  <c r="A124" i="1"/>
  <c r="B124" i="1" s="1"/>
  <c r="H124" i="1" s="1"/>
  <c r="A128" i="1"/>
  <c r="B128" i="1"/>
  <c r="H128" i="1"/>
  <c r="A130" i="1"/>
  <c r="B130" i="1" s="1"/>
  <c r="H130" i="1" s="1"/>
  <c r="A132" i="1"/>
  <c r="B132" i="1" s="1"/>
  <c r="H132" i="1" s="1"/>
  <c r="A136" i="1"/>
  <c r="B136" i="1"/>
  <c r="H136" i="1"/>
  <c r="A138" i="1"/>
  <c r="B138" i="1" s="1"/>
  <c r="H138" i="1" s="1"/>
  <c r="A140" i="1"/>
  <c r="B140" i="1" s="1"/>
  <c r="H140" i="1" s="1"/>
  <c r="A144" i="1"/>
  <c r="B144" i="1"/>
  <c r="H144" i="1"/>
  <c r="A146" i="1"/>
  <c r="B146" i="1" s="1"/>
  <c r="H146" i="1" s="1"/>
  <c r="A148" i="1"/>
  <c r="B148" i="1" s="1"/>
  <c r="H148" i="1" s="1"/>
  <c r="E3" i="6"/>
  <c r="A3" i="5"/>
  <c r="E4" i="6"/>
  <c r="C2" i="6"/>
  <c r="C3" i="6"/>
  <c r="D146" i="5"/>
  <c r="D139" i="5"/>
  <c r="E139" i="5"/>
  <c r="K139" i="5"/>
  <c r="D132" i="5"/>
  <c r="D122" i="5"/>
  <c r="D115" i="5"/>
  <c r="E115" i="5"/>
  <c r="K115" i="5"/>
  <c r="D108" i="5"/>
  <c r="D98" i="5"/>
  <c r="D91" i="5"/>
  <c r="D84" i="5"/>
  <c r="D74" i="5"/>
  <c r="D67" i="5"/>
  <c r="D60" i="5"/>
  <c r="D43" i="5"/>
  <c r="D135" i="5"/>
  <c r="D111" i="5"/>
  <c r="D87" i="5"/>
  <c r="D63" i="5"/>
  <c r="D144" i="5"/>
  <c r="D134" i="5"/>
  <c r="D127" i="5"/>
  <c r="E127" i="5"/>
  <c r="K127" i="5"/>
  <c r="D120" i="5"/>
  <c r="D110" i="5"/>
  <c r="D103" i="5"/>
  <c r="D96" i="5"/>
  <c r="D86" i="5"/>
  <c r="D79" i="5"/>
  <c r="D72" i="5"/>
  <c r="D62" i="5"/>
  <c r="D55" i="5"/>
  <c r="D31" i="5"/>
  <c r="D147" i="5"/>
  <c r="D123" i="5"/>
  <c r="D99" i="5"/>
  <c r="D75" i="5"/>
  <c r="D51" i="5"/>
  <c r="D142" i="5"/>
  <c r="D140" i="5"/>
  <c r="D130" i="5"/>
  <c r="D128" i="5"/>
  <c r="D106" i="5"/>
  <c r="D104" i="5"/>
  <c r="D82" i="5"/>
  <c r="E82" i="5"/>
  <c r="K82" i="5"/>
  <c r="D80" i="5"/>
  <c r="D70" i="5"/>
  <c r="D37" i="5"/>
  <c r="E2" i="6"/>
  <c r="A2" i="5" s="1"/>
  <c r="K3" i="1"/>
  <c r="H3" i="1"/>
  <c r="K3" i="2"/>
  <c r="H3" i="2" s="1"/>
  <c r="K3" i="4"/>
  <c r="H3" i="4"/>
  <c r="K3" i="3"/>
  <c r="H3" i="3"/>
  <c r="B4" i="1"/>
  <c r="K4" i="1"/>
  <c r="B4" i="2"/>
  <c r="H4" i="2" s="1"/>
  <c r="K4" i="2"/>
  <c r="G3" i="5"/>
  <c r="B4" i="4"/>
  <c r="K4" i="4"/>
  <c r="B4" i="3"/>
  <c r="H4" i="3" s="1"/>
  <c r="I3" i="5" s="1"/>
  <c r="K4" i="3"/>
  <c r="J3" i="5"/>
  <c r="D7" i="5"/>
  <c r="D13" i="5"/>
  <c r="D19" i="5"/>
  <c r="D21" i="5"/>
  <c r="D25" i="5"/>
  <c r="D29" i="5"/>
  <c r="D49" i="5"/>
  <c r="D53" i="5"/>
  <c r="D58" i="5"/>
  <c r="D61" i="5"/>
  <c r="D64" i="5"/>
  <c r="D65" i="5"/>
  <c r="D68" i="5"/>
  <c r="D73" i="5"/>
  <c r="D76" i="5"/>
  <c r="D77" i="5"/>
  <c r="D85" i="5"/>
  <c r="D88" i="5"/>
  <c r="D89" i="5"/>
  <c r="D92" i="5"/>
  <c r="D94" i="5"/>
  <c r="D97" i="5"/>
  <c r="D100" i="5"/>
  <c r="D101" i="5"/>
  <c r="D109" i="5"/>
  <c r="D112" i="5"/>
  <c r="D113" i="5"/>
  <c r="D116" i="5"/>
  <c r="D118" i="5"/>
  <c r="D121" i="5"/>
  <c r="D124" i="5"/>
  <c r="D125" i="5"/>
  <c r="D133" i="5"/>
  <c r="D136" i="5"/>
  <c r="D137" i="5"/>
  <c r="D145" i="5"/>
  <c r="D148" i="5"/>
  <c r="D149" i="5"/>
  <c r="E126" i="5"/>
  <c r="K126" i="5"/>
  <c r="E133" i="5"/>
  <c r="K133" i="5"/>
  <c r="E121" i="5"/>
  <c r="K121" i="5"/>
  <c r="E73" i="5"/>
  <c r="K73" i="5"/>
  <c r="E58" i="5"/>
  <c r="K58" i="5"/>
  <c r="E103" i="5"/>
  <c r="K103" i="5"/>
  <c r="E64" i="5"/>
  <c r="K64" i="5"/>
  <c r="D30" i="6"/>
  <c r="D15" i="6"/>
  <c r="D8" i="6"/>
  <c r="D16" i="6"/>
  <c r="D24" i="6"/>
  <c r="D9" i="6"/>
  <c r="D13" i="6"/>
  <c r="D17" i="6"/>
  <c r="D25" i="6"/>
  <c r="D29" i="6"/>
  <c r="D3" i="6"/>
  <c r="D19" i="6"/>
  <c r="D23" i="6"/>
  <c r="D27" i="6"/>
  <c r="D4" i="6"/>
  <c r="D12" i="6"/>
  <c r="D20" i="6"/>
  <c r="D6" i="6"/>
  <c r="D10" i="6"/>
  <c r="D14" i="6"/>
  <c r="D22" i="6"/>
  <c r="D26" i="6"/>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5" i="3"/>
  <c r="K53" i="3"/>
  <c r="K51" i="3"/>
  <c r="K49" i="3"/>
  <c r="K47" i="3"/>
  <c r="K45" i="3"/>
  <c r="K43" i="3"/>
  <c r="K41" i="3"/>
  <c r="K39" i="3"/>
  <c r="K37" i="3"/>
  <c r="K35" i="3"/>
  <c r="K33" i="3"/>
  <c r="K31" i="3"/>
  <c r="K29" i="3"/>
  <c r="K27" i="3"/>
  <c r="K25" i="3"/>
  <c r="K23" i="3"/>
  <c r="K21" i="3"/>
  <c r="K19" i="3"/>
  <c r="K18" i="3"/>
  <c r="H18" i="3" s="1"/>
  <c r="I17" i="5" s="1"/>
  <c r="K17" i="3"/>
  <c r="H17" i="3" s="1"/>
  <c r="I16" i="5" s="1"/>
  <c r="K15" i="3"/>
  <c r="H15" i="3" s="1"/>
  <c r="I14" i="5" s="1"/>
  <c r="K13" i="3"/>
  <c r="H13" i="3" s="1"/>
  <c r="I12" i="5" s="1"/>
  <c r="K11" i="3"/>
  <c r="H11" i="3" s="1"/>
  <c r="I10" i="5" s="1"/>
  <c r="K9" i="3"/>
  <c r="H9" i="3" s="1"/>
  <c r="I8" i="5" s="1"/>
  <c r="K7" i="3"/>
  <c r="H7" i="3" s="1"/>
  <c r="I6" i="5" s="1"/>
  <c r="K5" i="3"/>
  <c r="H5" i="3" s="1"/>
  <c r="I4" i="5" s="1"/>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7" i="4"/>
  <c r="H57" i="4" s="1"/>
  <c r="H56" i="5" s="1"/>
  <c r="K55" i="4"/>
  <c r="H55" i="4" s="1"/>
  <c r="H54" i="5" s="1"/>
  <c r="K53" i="4"/>
  <c r="H53" i="4" s="1"/>
  <c r="H52" i="5" s="1"/>
  <c r="K51" i="4"/>
  <c r="H51" i="4" s="1"/>
  <c r="H50" i="5" s="1"/>
  <c r="K49" i="4"/>
  <c r="H49" i="4" s="1"/>
  <c r="H48" i="5" s="1"/>
  <c r="K47" i="4"/>
  <c r="H47" i="4" s="1"/>
  <c r="H46" i="5" s="1"/>
  <c r="K45" i="4"/>
  <c r="H45" i="4" s="1"/>
  <c r="H44" i="5" s="1"/>
  <c r="K43" i="4"/>
  <c r="H43" i="4" s="1"/>
  <c r="H42" i="5" s="1"/>
  <c r="K41" i="4"/>
  <c r="H41" i="4" s="1"/>
  <c r="H40" i="5" s="1"/>
  <c r="K39" i="4"/>
  <c r="H39" i="4" s="1"/>
  <c r="H38" i="5" s="1"/>
  <c r="K37" i="4"/>
  <c r="H37" i="4" s="1"/>
  <c r="H36" i="5" s="1"/>
  <c r="K35" i="4"/>
  <c r="H35" i="4" s="1"/>
  <c r="H34" i="5" s="1"/>
  <c r="K33" i="4"/>
  <c r="H33" i="4" s="1"/>
  <c r="H32" i="5" s="1"/>
  <c r="K31" i="4"/>
  <c r="H31" i="4" s="1"/>
  <c r="H30" i="5" s="1"/>
  <c r="K29" i="4"/>
  <c r="H29" i="4" s="1"/>
  <c r="H28" i="5" s="1"/>
  <c r="K27" i="4"/>
  <c r="H27" i="4" s="1"/>
  <c r="H26" i="5" s="1"/>
  <c r="K25" i="4"/>
  <c r="H25" i="4" s="1"/>
  <c r="H24" i="5" s="1"/>
  <c r="K23" i="4"/>
  <c r="H23" i="4" s="1"/>
  <c r="H22" i="5" s="1"/>
  <c r="K21" i="4"/>
  <c r="H21" i="4" s="1"/>
  <c r="H20" i="5" s="1"/>
  <c r="K19" i="4"/>
  <c r="H19" i="4" s="1"/>
  <c r="H18" i="5" s="1"/>
  <c r="K17" i="4"/>
  <c r="H17" i="4" s="1"/>
  <c r="H16" i="5" s="1"/>
  <c r="K15" i="4"/>
  <c r="H15" i="4" s="1"/>
  <c r="H14" i="5" s="1"/>
  <c r="K13" i="4"/>
  <c r="H13" i="4" s="1"/>
  <c r="H12" i="5" s="1"/>
  <c r="K11" i="4"/>
  <c r="H11" i="4" s="1"/>
  <c r="H10" i="5" s="1"/>
  <c r="K9" i="4"/>
  <c r="H9" i="4" s="1"/>
  <c r="H8" i="5" s="1"/>
  <c r="K7" i="4"/>
  <c r="H7" i="4" s="1"/>
  <c r="H6" i="5" s="1"/>
  <c r="K5" i="4"/>
  <c r="H5" i="4" s="1"/>
  <c r="H4" i="5" s="1"/>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5" i="2"/>
  <c r="K53" i="2"/>
  <c r="K51" i="2"/>
  <c r="K49" i="2"/>
  <c r="K47" i="2"/>
  <c r="K45" i="2"/>
  <c r="K43" i="2"/>
  <c r="K41" i="2"/>
  <c r="K39" i="2"/>
  <c r="K37" i="2"/>
  <c r="K35" i="2"/>
  <c r="K33" i="2"/>
  <c r="K31" i="2"/>
  <c r="K29" i="2"/>
  <c r="K27" i="2"/>
  <c r="K25" i="2"/>
  <c r="K23" i="2"/>
  <c r="K21" i="2"/>
  <c r="K19" i="2"/>
  <c r="K18" i="2"/>
  <c r="K17" i="2"/>
  <c r="K15" i="2"/>
  <c r="K13" i="2"/>
  <c r="K11" i="2"/>
  <c r="K9" i="2"/>
  <c r="K7" i="2"/>
  <c r="K5" i="2"/>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5" i="1"/>
  <c r="K53" i="1"/>
  <c r="K51" i="1"/>
  <c r="K49" i="1"/>
  <c r="K47" i="1"/>
  <c r="K45" i="1"/>
  <c r="K43" i="1"/>
  <c r="K41" i="1"/>
  <c r="K39" i="1"/>
  <c r="K37" i="1"/>
  <c r="K35" i="1"/>
  <c r="K33" i="1"/>
  <c r="K31" i="1"/>
  <c r="K29" i="1"/>
  <c r="K27" i="1"/>
  <c r="K25" i="1"/>
  <c r="K23" i="1"/>
  <c r="K21" i="1"/>
  <c r="K19" i="1"/>
  <c r="K18" i="1"/>
  <c r="K17" i="1"/>
  <c r="K15" i="1"/>
  <c r="K13" i="1"/>
  <c r="K11" i="1"/>
  <c r="K9" i="1"/>
  <c r="K7" i="1"/>
  <c r="K5" i="1"/>
  <c r="E75" i="5"/>
  <c r="K75" i="5"/>
  <c r="E83" i="5"/>
  <c r="K83" i="5"/>
  <c r="E138" i="5"/>
  <c r="K138" i="5"/>
  <c r="E74" i="5"/>
  <c r="K74" i="5"/>
  <c r="E150" i="5"/>
  <c r="K150" i="5"/>
  <c r="E70" i="5"/>
  <c r="K70" i="5"/>
  <c r="E67" i="5"/>
  <c r="K67" i="5"/>
  <c r="E66" i="5"/>
  <c r="K66" i="5"/>
  <c r="E107" i="5"/>
  <c r="K107" i="5"/>
  <c r="E87" i="5"/>
  <c r="K87" i="5"/>
  <c r="E78" i="5"/>
  <c r="K78" i="5"/>
  <c r="E98" i="5"/>
  <c r="K98" i="5"/>
  <c r="E79" i="5"/>
  <c r="K79" i="5"/>
  <c r="E118" i="5"/>
  <c r="K118" i="5"/>
  <c r="E100" i="5"/>
  <c r="K100" i="5"/>
  <c r="E142" i="5"/>
  <c r="K142" i="5"/>
  <c r="E123" i="5"/>
  <c r="K123" i="5"/>
  <c r="E90" i="5"/>
  <c r="K90" i="5"/>
  <c r="E110" i="5"/>
  <c r="K110" i="5"/>
  <c r="E131" i="5"/>
  <c r="K131" i="5"/>
  <c r="E111" i="5"/>
  <c r="K111" i="5"/>
  <c r="E102" i="5"/>
  <c r="K102" i="5"/>
  <c r="E122" i="5"/>
  <c r="K122" i="5"/>
  <c r="E143" i="5"/>
  <c r="K143" i="5"/>
  <c r="E130" i="5"/>
  <c r="K130" i="5"/>
  <c r="E62" i="5"/>
  <c r="K62" i="5"/>
  <c r="E63" i="5"/>
  <c r="K63" i="5"/>
  <c r="E95" i="5"/>
  <c r="K95" i="5"/>
  <c r="E85" i="5"/>
  <c r="K85" i="5"/>
  <c r="E112" i="5"/>
  <c r="K112" i="5"/>
  <c r="E94" i="5"/>
  <c r="K94" i="5"/>
  <c r="E88" i="5"/>
  <c r="K88" i="5"/>
  <c r="E99" i="5"/>
  <c r="K99" i="5"/>
  <c r="E86" i="5"/>
  <c r="K86" i="5"/>
  <c r="E119" i="5"/>
  <c r="K119" i="5"/>
  <c r="E106" i="5"/>
  <c r="K106" i="5"/>
  <c r="E91" i="5"/>
  <c r="K91" i="5"/>
  <c r="E125" i="5"/>
  <c r="K125" i="5"/>
  <c r="E61" i="5"/>
  <c r="K61" i="5"/>
  <c r="E109" i="5"/>
  <c r="K109" i="5"/>
  <c r="E147" i="5"/>
  <c r="K147" i="5"/>
  <c r="E59" i="5"/>
  <c r="K59" i="5"/>
  <c r="E114" i="5"/>
  <c r="K114" i="5"/>
  <c r="E134" i="5"/>
  <c r="K134" i="5"/>
  <c r="E135" i="5"/>
  <c r="K135" i="5"/>
  <c r="E71" i="5"/>
  <c r="K71" i="5"/>
  <c r="E146" i="5"/>
  <c r="K146" i="5"/>
  <c r="E105" i="5"/>
  <c r="K105" i="5"/>
  <c r="E137" i="5"/>
  <c r="K137" i="5"/>
  <c r="E92" i="5"/>
  <c r="K92" i="5"/>
  <c r="E93" i="5"/>
  <c r="K93" i="5"/>
  <c r="E132" i="5"/>
  <c r="K132" i="5"/>
  <c r="E65" i="5"/>
  <c r="K65" i="5"/>
  <c r="E97" i="5"/>
  <c r="K97" i="5"/>
  <c r="E76" i="5"/>
  <c r="K76" i="5"/>
  <c r="E124" i="5"/>
  <c r="K124" i="5"/>
  <c r="E117" i="5"/>
  <c r="K117" i="5"/>
  <c r="E104" i="5"/>
  <c r="K104" i="5"/>
  <c r="E60" i="5"/>
  <c r="K60" i="5"/>
  <c r="E96" i="5"/>
  <c r="K96" i="5"/>
  <c r="E144" i="5"/>
  <c r="K144" i="5"/>
  <c r="E89" i="5"/>
  <c r="K89" i="5"/>
  <c r="E136" i="5"/>
  <c r="K136" i="5"/>
  <c r="E69" i="5"/>
  <c r="K69" i="5"/>
  <c r="E129" i="5"/>
  <c r="K129" i="5"/>
  <c r="E77" i="5"/>
  <c r="K77" i="5"/>
  <c r="E68" i="5"/>
  <c r="K68" i="5"/>
  <c r="E116" i="5"/>
  <c r="K116" i="5"/>
  <c r="E72" i="5"/>
  <c r="K72" i="5"/>
  <c r="E108" i="5"/>
  <c r="K108" i="5"/>
  <c r="E101" i="5"/>
  <c r="K101" i="5"/>
  <c r="E140" i="5"/>
  <c r="K140" i="5"/>
  <c r="E57" i="5"/>
  <c r="K57" i="5"/>
  <c r="E149" i="5"/>
  <c r="K149" i="5"/>
  <c r="E145" i="5"/>
  <c r="K145" i="5"/>
  <c r="E148" i="5"/>
  <c r="K148" i="5"/>
  <c r="E84" i="5"/>
  <c r="K84" i="5"/>
  <c r="E141" i="5"/>
  <c r="K141" i="5"/>
  <c r="E113" i="5"/>
  <c r="K113" i="5"/>
  <c r="E80" i="5"/>
  <c r="K80" i="5"/>
  <c r="E128" i="5"/>
  <c r="K128" i="5"/>
  <c r="E81" i="5"/>
  <c r="K81" i="5"/>
  <c r="E120" i="5"/>
  <c r="K120" i="5"/>
  <c r="D151" i="10"/>
  <c r="C151" i="10"/>
  <c r="D150" i="10"/>
  <c r="C150" i="10"/>
  <c r="D149" i="10"/>
  <c r="C149" i="10"/>
  <c r="D148" i="10"/>
  <c r="C148" i="10"/>
  <c r="D147" i="10"/>
  <c r="C147" i="10"/>
  <c r="D146" i="10"/>
  <c r="C146" i="10"/>
  <c r="D145" i="10"/>
  <c r="C145" i="10"/>
  <c r="D144" i="10"/>
  <c r="C144" i="10"/>
  <c r="D143" i="10"/>
  <c r="C143" i="10"/>
  <c r="D142" i="10"/>
  <c r="C142" i="10"/>
  <c r="D141" i="10"/>
  <c r="C141" i="10"/>
  <c r="D140" i="10"/>
  <c r="C140" i="10"/>
  <c r="D139" i="10"/>
  <c r="C139" i="10"/>
  <c r="D138" i="10"/>
  <c r="C138" i="10"/>
  <c r="D137" i="10"/>
  <c r="C137" i="10"/>
  <c r="D136" i="10"/>
  <c r="C136" i="10"/>
  <c r="D135" i="10"/>
  <c r="C135" i="10"/>
  <c r="D134" i="10"/>
  <c r="C134" i="10"/>
  <c r="D133" i="10"/>
  <c r="C133" i="10"/>
  <c r="D132" i="10"/>
  <c r="C132" i="10"/>
  <c r="D131" i="10"/>
  <c r="C131" i="10"/>
  <c r="D130" i="10"/>
  <c r="C130" i="10"/>
  <c r="D129" i="10"/>
  <c r="C129" i="10"/>
  <c r="D128" i="10"/>
  <c r="C128" i="10"/>
  <c r="D127" i="10"/>
  <c r="C127" i="10"/>
  <c r="D126" i="10"/>
  <c r="C126" i="10"/>
  <c r="D125" i="10"/>
  <c r="C125" i="10"/>
  <c r="D124" i="10"/>
  <c r="C124" i="10"/>
  <c r="D123" i="10"/>
  <c r="C123" i="10"/>
  <c r="D122" i="10"/>
  <c r="C122" i="10"/>
  <c r="D121" i="10"/>
  <c r="C121" i="10"/>
  <c r="D120" i="10"/>
  <c r="C120" i="10"/>
  <c r="D119" i="10"/>
  <c r="C119" i="10"/>
  <c r="D118" i="10"/>
  <c r="C118" i="10"/>
  <c r="D117" i="10"/>
  <c r="C117" i="10"/>
  <c r="D116" i="10"/>
  <c r="C116" i="10"/>
  <c r="D115" i="10"/>
  <c r="C115" i="10"/>
  <c r="D114" i="10"/>
  <c r="C114" i="10"/>
  <c r="D113" i="10"/>
  <c r="C113" i="10"/>
  <c r="D112" i="10"/>
  <c r="C112" i="10"/>
  <c r="D111" i="10"/>
  <c r="C111" i="10"/>
  <c r="D110" i="10"/>
  <c r="C110" i="10"/>
  <c r="D109" i="10"/>
  <c r="C109" i="10"/>
  <c r="D108" i="10"/>
  <c r="C108" i="10"/>
  <c r="D107" i="10"/>
  <c r="C107" i="10"/>
  <c r="D106" i="10"/>
  <c r="C106" i="10"/>
  <c r="D105" i="10"/>
  <c r="C105"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71" i="10"/>
  <c r="C71" i="10"/>
  <c r="D70" i="10"/>
  <c r="C70" i="10"/>
  <c r="D69" i="10"/>
  <c r="C69" i="10"/>
  <c r="D68" i="10"/>
  <c r="C68" i="10"/>
  <c r="D67" i="10"/>
  <c r="C67" i="10"/>
  <c r="D66" i="10"/>
  <c r="C66" i="10"/>
  <c r="D65" i="10"/>
  <c r="C65" i="10"/>
  <c r="D64" i="10"/>
  <c r="C64" i="10"/>
  <c r="D63" i="10"/>
  <c r="C63" i="10"/>
  <c r="D62" i="10"/>
  <c r="C62" i="10"/>
  <c r="D61" i="10"/>
  <c r="C61" i="10"/>
  <c r="D60" i="10"/>
  <c r="C60" i="10"/>
  <c r="D59" i="10"/>
  <c r="C59" i="10"/>
  <c r="D58" i="10"/>
  <c r="C58" i="10"/>
  <c r="W150" i="9"/>
  <c r="V150" i="9"/>
  <c r="W149" i="9"/>
  <c r="V149" i="9" s="1"/>
  <c r="W148" i="9"/>
  <c r="V148" i="9" s="1"/>
  <c r="W147" i="9"/>
  <c r="V147" i="9" s="1"/>
  <c r="W146" i="9"/>
  <c r="V146" i="9" s="1"/>
  <c r="W145" i="9"/>
  <c r="V145" i="9" s="1"/>
  <c r="W144" i="9"/>
  <c r="V144" i="9"/>
  <c r="W143" i="9"/>
  <c r="V143" i="9" s="1"/>
  <c r="W142" i="9"/>
  <c r="V142" i="9"/>
  <c r="W141" i="9"/>
  <c r="V141" i="9" s="1"/>
  <c r="W140" i="9"/>
  <c r="V140" i="9" s="1"/>
  <c r="W139" i="9"/>
  <c r="V139" i="9" s="1"/>
  <c r="W138" i="9"/>
  <c r="V138" i="9" s="1"/>
  <c r="W137" i="9"/>
  <c r="V137" i="9" s="1"/>
  <c r="W136" i="9"/>
  <c r="V136" i="9"/>
  <c r="W135" i="9"/>
  <c r="V135" i="9" s="1"/>
  <c r="W134" i="9"/>
  <c r="V134" i="9"/>
  <c r="W133" i="9"/>
  <c r="V133" i="9" s="1"/>
  <c r="W132" i="9"/>
  <c r="V132" i="9" s="1"/>
  <c r="W131" i="9"/>
  <c r="V131" i="9" s="1"/>
  <c r="W130" i="9"/>
  <c r="V130" i="9" s="1"/>
  <c r="W129" i="9"/>
  <c r="V129" i="9" s="1"/>
  <c r="W128" i="9"/>
  <c r="V128" i="9" s="1"/>
  <c r="W127" i="9"/>
  <c r="V127" i="9" s="1"/>
  <c r="W126" i="9"/>
  <c r="V126" i="9"/>
  <c r="W125" i="9"/>
  <c r="V125" i="9" s="1"/>
  <c r="W124" i="9"/>
  <c r="V124" i="9" s="1"/>
  <c r="W123" i="9"/>
  <c r="V123" i="9" s="1"/>
  <c r="W122" i="9"/>
  <c r="V122" i="9" s="1"/>
  <c r="W121" i="9"/>
  <c r="V121" i="9" s="1"/>
  <c r="W120" i="9"/>
  <c r="V120" i="9" s="1"/>
  <c r="W119" i="9"/>
  <c r="V119" i="9" s="1"/>
  <c r="W118" i="9"/>
  <c r="V118" i="9"/>
  <c r="W117" i="9"/>
  <c r="V117" i="9" s="1"/>
  <c r="W116" i="9"/>
  <c r="V116" i="9" s="1"/>
  <c r="W115" i="9"/>
  <c r="V115" i="9" s="1"/>
  <c r="W114" i="9"/>
  <c r="V114" i="9" s="1"/>
  <c r="W113" i="9"/>
  <c r="V113" i="9" s="1"/>
  <c r="W112" i="9"/>
  <c r="V112" i="9" s="1"/>
  <c r="W111" i="9"/>
  <c r="V111" i="9" s="1"/>
  <c r="W110" i="9"/>
  <c r="V110" i="9"/>
  <c r="W109" i="9"/>
  <c r="V109" i="9" s="1"/>
  <c r="W108" i="9"/>
  <c r="V108" i="9" s="1"/>
  <c r="W107" i="9"/>
  <c r="V107" i="9" s="1"/>
  <c r="W106" i="9"/>
  <c r="V106" i="9" s="1"/>
  <c r="W105" i="9"/>
  <c r="V105" i="9" s="1"/>
  <c r="W104" i="9"/>
  <c r="V104" i="9" s="1"/>
  <c r="W103" i="9"/>
  <c r="V103" i="9" s="1"/>
  <c r="W102" i="9"/>
  <c r="V102" i="9"/>
  <c r="W101" i="9"/>
  <c r="V101" i="9" s="1"/>
  <c r="W100" i="9"/>
  <c r="V100" i="9" s="1"/>
  <c r="W99" i="9"/>
  <c r="V99" i="9" s="1"/>
  <c r="W98" i="9"/>
  <c r="V98" i="9" s="1"/>
  <c r="W97" i="9"/>
  <c r="V97" i="9" s="1"/>
  <c r="W96" i="9"/>
  <c r="V96" i="9" s="1"/>
  <c r="W95" i="9"/>
  <c r="V95" i="9" s="1"/>
  <c r="W94" i="9"/>
  <c r="V94" i="9"/>
  <c r="W93" i="9"/>
  <c r="V93" i="9" s="1"/>
  <c r="W92" i="9"/>
  <c r="V92" i="9" s="1"/>
  <c r="W91" i="9"/>
  <c r="V91" i="9" s="1"/>
  <c r="W90" i="9"/>
  <c r="V90" i="9" s="1"/>
  <c r="W89" i="9"/>
  <c r="V89" i="9" s="1"/>
  <c r="W88" i="9"/>
  <c r="V88" i="9" s="1"/>
  <c r="W87" i="9"/>
  <c r="V87" i="9" s="1"/>
  <c r="W86" i="9"/>
  <c r="V86" i="9"/>
  <c r="W85" i="9"/>
  <c r="V85" i="9" s="1"/>
  <c r="W84" i="9"/>
  <c r="V84" i="9" s="1"/>
  <c r="W83" i="9"/>
  <c r="V83" i="9" s="1"/>
  <c r="W82" i="9"/>
  <c r="V82" i="9" s="1"/>
  <c r="W81" i="9"/>
  <c r="V81" i="9" s="1"/>
  <c r="W80" i="9"/>
  <c r="V80" i="9" s="1"/>
  <c r="W79" i="9"/>
  <c r="V79" i="9" s="1"/>
  <c r="W78" i="9"/>
  <c r="V78" i="9"/>
  <c r="W77" i="9"/>
  <c r="V77" i="9" s="1"/>
  <c r="W76" i="9"/>
  <c r="V76" i="9" s="1"/>
  <c r="W75" i="9"/>
  <c r="V75" i="9" s="1"/>
  <c r="W74" i="9"/>
  <c r="V74" i="9" s="1"/>
  <c r="W73" i="9"/>
  <c r="V73" i="9" s="1"/>
  <c r="W72" i="9"/>
  <c r="V72" i="9" s="1"/>
  <c r="W71" i="9"/>
  <c r="V71" i="9" s="1"/>
  <c r="W70" i="9"/>
  <c r="V70" i="9"/>
  <c r="W69" i="9"/>
  <c r="V69" i="9" s="1"/>
  <c r="W68" i="9"/>
  <c r="V68" i="9" s="1"/>
  <c r="W67" i="9"/>
  <c r="V67" i="9" s="1"/>
  <c r="W66" i="9"/>
  <c r="V66" i="9" s="1"/>
  <c r="W65" i="9"/>
  <c r="V65" i="9" s="1"/>
  <c r="W64" i="9"/>
  <c r="V64" i="9" s="1"/>
  <c r="W63" i="9"/>
  <c r="V63" i="9" s="1"/>
  <c r="W62" i="9"/>
  <c r="V62" i="9"/>
  <c r="W61" i="9"/>
  <c r="V61" i="9" s="1"/>
  <c r="W60" i="9"/>
  <c r="V60" i="9" s="1"/>
  <c r="W59" i="9"/>
  <c r="V59" i="9" s="1"/>
  <c r="W58" i="9"/>
  <c r="V58" i="9" s="1"/>
  <c r="W57" i="9"/>
  <c r="V57" i="9"/>
  <c r="W56" i="9"/>
  <c r="V56" i="9" s="1"/>
  <c r="W55" i="9"/>
  <c r="V55" i="9"/>
  <c r="W54" i="9"/>
  <c r="V54" i="9" s="1"/>
  <c r="W53" i="9"/>
  <c r="V53" i="9"/>
  <c r="W52" i="9"/>
  <c r="V52" i="9" s="1"/>
  <c r="W51" i="9"/>
  <c r="V51" i="9"/>
  <c r="W50" i="9"/>
  <c r="V50" i="9" s="1"/>
  <c r="W49" i="9"/>
  <c r="V49" i="9"/>
  <c r="W48" i="9"/>
  <c r="V48" i="9" s="1"/>
  <c r="W47" i="9"/>
  <c r="V47" i="9"/>
  <c r="W46" i="9"/>
  <c r="V46" i="9" s="1"/>
  <c r="W45" i="9"/>
  <c r="V45" i="9"/>
  <c r="W44" i="9"/>
  <c r="V44" i="9" s="1"/>
  <c r="W43" i="9"/>
  <c r="V43" i="9"/>
  <c r="W42" i="9"/>
  <c r="V42" i="9" s="1"/>
  <c r="W41" i="9"/>
  <c r="V41" i="9"/>
  <c r="W40" i="9"/>
  <c r="V40" i="9" s="1"/>
  <c r="W39" i="9"/>
  <c r="V39" i="9"/>
  <c r="W38" i="9"/>
  <c r="V38" i="9" s="1"/>
  <c r="W37" i="9"/>
  <c r="V37" i="9"/>
  <c r="W36" i="9"/>
  <c r="V36" i="9" s="1"/>
  <c r="W35" i="9"/>
  <c r="V35" i="9"/>
  <c r="W34" i="9"/>
  <c r="V34" i="9" s="1"/>
  <c r="W33" i="9"/>
  <c r="V33" i="9"/>
  <c r="W32" i="9"/>
  <c r="V32" i="9" s="1"/>
  <c r="W31" i="9"/>
  <c r="V31" i="9"/>
  <c r="W30" i="9"/>
  <c r="V30" i="9" s="1"/>
  <c r="W29" i="9"/>
  <c r="V29" i="9"/>
  <c r="W28" i="9"/>
  <c r="V28" i="9" s="1"/>
  <c r="W27" i="9"/>
  <c r="V27" i="9"/>
  <c r="W26" i="9"/>
  <c r="V26" i="9" s="1"/>
  <c r="W25" i="9"/>
  <c r="V25" i="9"/>
  <c r="W24" i="9"/>
  <c r="V24" i="9" s="1"/>
  <c r="W23" i="9"/>
  <c r="V23" i="9"/>
  <c r="W22" i="9"/>
  <c r="V22" i="9" s="1"/>
  <c r="W21" i="9"/>
  <c r="V21" i="9"/>
  <c r="W20" i="9"/>
  <c r="V20" i="9" s="1"/>
  <c r="W19" i="9"/>
  <c r="V19" i="9"/>
  <c r="W18" i="9"/>
  <c r="V18" i="9" s="1"/>
  <c r="W17" i="9"/>
  <c r="V17" i="9"/>
  <c r="W16" i="9"/>
  <c r="V16" i="9" s="1"/>
  <c r="W15" i="9"/>
  <c r="V15" i="9"/>
  <c r="W14" i="9"/>
  <c r="V14" i="9" s="1"/>
  <c r="W13" i="9"/>
  <c r="V13" i="9"/>
  <c r="W12" i="9"/>
  <c r="V12" i="9" s="1"/>
  <c r="W11" i="9"/>
  <c r="V11" i="9"/>
  <c r="W10" i="9"/>
  <c r="V10" i="9" s="1"/>
  <c r="W9" i="9"/>
  <c r="V9" i="9"/>
  <c r="W8" i="9"/>
  <c r="V8" i="9" s="1"/>
  <c r="W7" i="9"/>
  <c r="V7" i="9"/>
  <c r="W6" i="9"/>
  <c r="V6" i="9" s="1"/>
  <c r="W5" i="9"/>
  <c r="V5" i="9"/>
  <c r="P150" i="9"/>
  <c r="O150" i="9" s="1"/>
  <c r="P149" i="9"/>
  <c r="O149" i="9"/>
  <c r="P148" i="9"/>
  <c r="O148" i="9" s="1"/>
  <c r="P147" i="9"/>
  <c r="O147" i="9"/>
  <c r="P146" i="9"/>
  <c r="O146" i="9" s="1"/>
  <c r="P145" i="9"/>
  <c r="O145" i="9"/>
  <c r="P144" i="9"/>
  <c r="O144" i="9" s="1"/>
  <c r="P143" i="9"/>
  <c r="O143" i="9"/>
  <c r="P142" i="9"/>
  <c r="O142" i="9" s="1"/>
  <c r="P141" i="9"/>
  <c r="O141" i="9"/>
  <c r="P140" i="9"/>
  <c r="O140" i="9" s="1"/>
  <c r="P139" i="9"/>
  <c r="O139" i="9"/>
  <c r="P138" i="9"/>
  <c r="O138" i="9" s="1"/>
  <c r="P137" i="9"/>
  <c r="O137" i="9"/>
  <c r="P136" i="9"/>
  <c r="O136" i="9" s="1"/>
  <c r="P135" i="9"/>
  <c r="O135" i="9"/>
  <c r="P134" i="9"/>
  <c r="O134" i="9" s="1"/>
  <c r="P133" i="9"/>
  <c r="O133" i="9" s="1"/>
  <c r="P132" i="9"/>
  <c r="O132" i="9" s="1"/>
  <c r="P131" i="9"/>
  <c r="O131" i="9" s="1"/>
  <c r="P130" i="9"/>
  <c r="O130" i="9" s="1"/>
  <c r="P129" i="9"/>
  <c r="O129" i="9" s="1"/>
  <c r="P128" i="9"/>
  <c r="O128" i="9" s="1"/>
  <c r="P127" i="9"/>
  <c r="O127" i="9" s="1"/>
  <c r="P126" i="9"/>
  <c r="O126" i="9" s="1"/>
  <c r="P125" i="9"/>
  <c r="O125" i="9" s="1"/>
  <c r="P124" i="9"/>
  <c r="O124" i="9" s="1"/>
  <c r="P123" i="9"/>
  <c r="O123" i="9" s="1"/>
  <c r="P122" i="9"/>
  <c r="O122" i="9" s="1"/>
  <c r="P121" i="9"/>
  <c r="O121" i="9" s="1"/>
  <c r="P120" i="9"/>
  <c r="O120" i="9" s="1"/>
  <c r="P119" i="9"/>
  <c r="O119" i="9" s="1"/>
  <c r="P118" i="9"/>
  <c r="O118" i="9" s="1"/>
  <c r="P117" i="9"/>
  <c r="O117" i="9" s="1"/>
  <c r="P116" i="9"/>
  <c r="O116" i="9" s="1"/>
  <c r="P115" i="9"/>
  <c r="O115" i="9" s="1"/>
  <c r="P114" i="9"/>
  <c r="O114" i="9" s="1"/>
  <c r="P113" i="9"/>
  <c r="O113" i="9" s="1"/>
  <c r="P112" i="9"/>
  <c r="O112" i="9" s="1"/>
  <c r="P111" i="9"/>
  <c r="O111" i="9" s="1"/>
  <c r="P110" i="9"/>
  <c r="O110" i="9" s="1"/>
  <c r="P109" i="9"/>
  <c r="O109" i="9" s="1"/>
  <c r="P108" i="9"/>
  <c r="O108" i="9" s="1"/>
  <c r="P107" i="9"/>
  <c r="O107" i="9" s="1"/>
  <c r="P106" i="9"/>
  <c r="O106" i="9" s="1"/>
  <c r="P105" i="9"/>
  <c r="O105" i="9" s="1"/>
  <c r="P104" i="9"/>
  <c r="O104" i="9" s="1"/>
  <c r="P103" i="9"/>
  <c r="O103" i="9" s="1"/>
  <c r="P102" i="9"/>
  <c r="O102" i="9" s="1"/>
  <c r="P101" i="9"/>
  <c r="O101" i="9" s="1"/>
  <c r="P100" i="9"/>
  <c r="O100" i="9" s="1"/>
  <c r="P99" i="9"/>
  <c r="O99" i="9" s="1"/>
  <c r="P98" i="9"/>
  <c r="O98" i="9" s="1"/>
  <c r="P97" i="9"/>
  <c r="O97" i="9" s="1"/>
  <c r="P96" i="9"/>
  <c r="O96" i="9" s="1"/>
  <c r="P95" i="9"/>
  <c r="O95" i="9" s="1"/>
  <c r="P94" i="9"/>
  <c r="O94" i="9" s="1"/>
  <c r="P93" i="9"/>
  <c r="O93" i="9" s="1"/>
  <c r="P92" i="9"/>
  <c r="O92" i="9" s="1"/>
  <c r="P91" i="9"/>
  <c r="O91" i="9" s="1"/>
  <c r="P90" i="9"/>
  <c r="O90" i="9" s="1"/>
  <c r="P89" i="9"/>
  <c r="O89" i="9" s="1"/>
  <c r="P88" i="9"/>
  <c r="O88" i="9" s="1"/>
  <c r="P87" i="9"/>
  <c r="O87" i="9" s="1"/>
  <c r="P86" i="9"/>
  <c r="O86" i="9" s="1"/>
  <c r="P85" i="9"/>
  <c r="O85" i="9" s="1"/>
  <c r="P84" i="9"/>
  <c r="O84" i="9" s="1"/>
  <c r="P83" i="9"/>
  <c r="O83" i="9" s="1"/>
  <c r="P82" i="9"/>
  <c r="O82" i="9" s="1"/>
  <c r="P81" i="9"/>
  <c r="O81" i="9" s="1"/>
  <c r="P80" i="9"/>
  <c r="O80" i="9" s="1"/>
  <c r="P79" i="9"/>
  <c r="O79" i="9" s="1"/>
  <c r="P78" i="9"/>
  <c r="O78" i="9" s="1"/>
  <c r="P77" i="9"/>
  <c r="O77" i="9" s="1"/>
  <c r="P76" i="9"/>
  <c r="O76" i="9" s="1"/>
  <c r="P75" i="9"/>
  <c r="O75" i="9" s="1"/>
  <c r="P74" i="9"/>
  <c r="O74" i="9" s="1"/>
  <c r="P73" i="9"/>
  <c r="O73" i="9" s="1"/>
  <c r="P72" i="9"/>
  <c r="O72" i="9" s="1"/>
  <c r="P71" i="9"/>
  <c r="O71" i="9" s="1"/>
  <c r="P70" i="9"/>
  <c r="O70" i="9" s="1"/>
  <c r="P69" i="9"/>
  <c r="O69" i="9" s="1"/>
  <c r="P68" i="9"/>
  <c r="O68" i="9" s="1"/>
  <c r="P67" i="9"/>
  <c r="O67" i="9" s="1"/>
  <c r="P66" i="9"/>
  <c r="O66" i="9" s="1"/>
  <c r="P65" i="9"/>
  <c r="O65" i="9" s="1"/>
  <c r="P64" i="9"/>
  <c r="O64" i="9" s="1"/>
  <c r="P63" i="9"/>
  <c r="O63" i="9" s="1"/>
  <c r="P62" i="9"/>
  <c r="O62" i="9" s="1"/>
  <c r="P61" i="9"/>
  <c r="O61" i="9" s="1"/>
  <c r="P60" i="9"/>
  <c r="O60" i="9" s="1"/>
  <c r="P59" i="9"/>
  <c r="O59" i="9" s="1"/>
  <c r="P58" i="9"/>
  <c r="O58" i="9" s="1"/>
  <c r="P57" i="9"/>
  <c r="O57" i="9" s="1"/>
  <c r="P56" i="9"/>
  <c r="O56" i="9" s="1"/>
  <c r="P55" i="9"/>
  <c r="O55" i="9" s="1"/>
  <c r="P54" i="9"/>
  <c r="O54" i="9" s="1"/>
  <c r="P53" i="9"/>
  <c r="O53" i="9" s="1"/>
  <c r="P52" i="9"/>
  <c r="O52" i="9" s="1"/>
  <c r="P51" i="9"/>
  <c r="O51" i="9" s="1"/>
  <c r="P50" i="9"/>
  <c r="O50" i="9" s="1"/>
  <c r="P49" i="9"/>
  <c r="O49" i="9" s="1"/>
  <c r="P48" i="9"/>
  <c r="O48" i="9" s="1"/>
  <c r="P47" i="9"/>
  <c r="O47" i="9" s="1"/>
  <c r="P46" i="9"/>
  <c r="O46" i="9" s="1"/>
  <c r="P45" i="9"/>
  <c r="O45" i="9" s="1"/>
  <c r="P44" i="9"/>
  <c r="O44" i="9" s="1"/>
  <c r="P43" i="9"/>
  <c r="O43" i="9" s="1"/>
  <c r="P42" i="9"/>
  <c r="O42" i="9" s="1"/>
  <c r="P41" i="9"/>
  <c r="O41" i="9" s="1"/>
  <c r="P40" i="9"/>
  <c r="O40" i="9" s="1"/>
  <c r="P39" i="9"/>
  <c r="O39" i="9" s="1"/>
  <c r="P38" i="9"/>
  <c r="O38" i="9" s="1"/>
  <c r="P37" i="9"/>
  <c r="O37" i="9" s="1"/>
  <c r="P36" i="9"/>
  <c r="O36" i="9" s="1"/>
  <c r="P35" i="9"/>
  <c r="O35" i="9" s="1"/>
  <c r="P34" i="9"/>
  <c r="O34" i="9" s="1"/>
  <c r="P33" i="9"/>
  <c r="O33" i="9" s="1"/>
  <c r="P32" i="9"/>
  <c r="O32" i="9" s="1"/>
  <c r="P31" i="9"/>
  <c r="O31" i="9" s="1"/>
  <c r="P30" i="9"/>
  <c r="O30" i="9" s="1"/>
  <c r="P29" i="9"/>
  <c r="O29" i="9" s="1"/>
  <c r="P28" i="9"/>
  <c r="O28" i="9" s="1"/>
  <c r="P27" i="9"/>
  <c r="O27" i="9" s="1"/>
  <c r="P26" i="9"/>
  <c r="O26" i="9" s="1"/>
  <c r="P25" i="9"/>
  <c r="O25" i="9"/>
  <c r="P24" i="9"/>
  <c r="O24" i="9" s="1"/>
  <c r="P23" i="9"/>
  <c r="O23" i="9" s="1"/>
  <c r="P22" i="9"/>
  <c r="O22" i="9" s="1"/>
  <c r="P21" i="9"/>
  <c r="O21" i="9"/>
  <c r="P20" i="9"/>
  <c r="O20" i="9" s="1"/>
  <c r="P19" i="9"/>
  <c r="O19" i="9" s="1"/>
  <c r="P18" i="9"/>
  <c r="O18" i="9" s="1"/>
  <c r="P17" i="9"/>
  <c r="O17" i="9" s="1"/>
  <c r="P16" i="9"/>
  <c r="O16" i="9" s="1"/>
  <c r="P15" i="9"/>
  <c r="O15" i="9"/>
  <c r="P14" i="9"/>
  <c r="O14" i="9" s="1"/>
  <c r="P13" i="9"/>
  <c r="O13" i="9"/>
  <c r="P12" i="9"/>
  <c r="O12" i="9" s="1"/>
  <c r="P11" i="9"/>
  <c r="O11" i="9" s="1"/>
  <c r="P10" i="9"/>
  <c r="O10" i="9" s="1"/>
  <c r="P9" i="9"/>
  <c r="O9" i="9" s="1"/>
  <c r="P8" i="9"/>
  <c r="O8" i="9" s="1"/>
  <c r="P7" i="9"/>
  <c r="O7" i="9"/>
  <c r="P6" i="9"/>
  <c r="O6" i="9" s="1"/>
  <c r="P5" i="9"/>
  <c r="O5" i="9"/>
  <c r="I5" i="9"/>
  <c r="H5" i="9" s="1"/>
  <c r="I6" i="9"/>
  <c r="H6" i="9"/>
  <c r="S2" i="9"/>
  <c r="L2" i="9"/>
  <c r="U2" i="9"/>
  <c r="N2" i="9"/>
  <c r="I7" i="9"/>
  <c r="H7" i="9" s="1"/>
  <c r="I8" i="9"/>
  <c r="H8" i="9" s="1"/>
  <c r="I9" i="9"/>
  <c r="H9" i="9" s="1"/>
  <c r="I10" i="9"/>
  <c r="H10" i="9" s="1"/>
  <c r="I11" i="9"/>
  <c r="H11" i="9" s="1"/>
  <c r="I12" i="9"/>
  <c r="H12" i="9" s="1"/>
  <c r="I13" i="9"/>
  <c r="H13" i="9" s="1"/>
  <c r="I14" i="9"/>
  <c r="H14" i="9" s="1"/>
  <c r="I15" i="9"/>
  <c r="H15" i="9" s="1"/>
  <c r="I16" i="9"/>
  <c r="H16" i="9" s="1"/>
  <c r="I17" i="9"/>
  <c r="H17" i="9" s="1"/>
  <c r="I18" i="9"/>
  <c r="H18" i="9" s="1"/>
  <c r="I19" i="9"/>
  <c r="H19" i="9" s="1"/>
  <c r="I20" i="9"/>
  <c r="H20" i="9" s="1"/>
  <c r="I21" i="9"/>
  <c r="H21" i="9" s="1"/>
  <c r="I22" i="9"/>
  <c r="H22" i="9" s="1"/>
  <c r="I23" i="9"/>
  <c r="H23" i="9" s="1"/>
  <c r="I25" i="9"/>
  <c r="H25" i="9" s="1"/>
  <c r="I26" i="9"/>
  <c r="H26" i="9" s="1"/>
  <c r="I27" i="9"/>
  <c r="H27" i="9" s="1"/>
  <c r="I28" i="9"/>
  <c r="H28" i="9" s="1"/>
  <c r="I29" i="9"/>
  <c r="H29" i="9" s="1"/>
  <c r="I30" i="9"/>
  <c r="H30" i="9" s="1"/>
  <c r="I31" i="9"/>
  <c r="H31" i="9" s="1"/>
  <c r="I32" i="9"/>
  <c r="H32" i="9" s="1"/>
  <c r="I33" i="9"/>
  <c r="H33" i="9" s="1"/>
  <c r="I34" i="9"/>
  <c r="H34" i="9" s="1"/>
  <c r="I35" i="9"/>
  <c r="H35" i="9" s="1"/>
  <c r="I36" i="9"/>
  <c r="H36" i="9" s="1"/>
  <c r="I37" i="9"/>
  <c r="H37" i="9" s="1"/>
  <c r="I38" i="9"/>
  <c r="H38" i="9" s="1"/>
  <c r="I39" i="9"/>
  <c r="H39" i="9" s="1"/>
  <c r="I40" i="9"/>
  <c r="H40" i="9" s="1"/>
  <c r="I41" i="9"/>
  <c r="H41" i="9" s="1"/>
  <c r="I42" i="9"/>
  <c r="H42" i="9" s="1"/>
  <c r="I43" i="9"/>
  <c r="H43" i="9" s="1"/>
  <c r="I44" i="9"/>
  <c r="H44" i="9" s="1"/>
  <c r="I45" i="9"/>
  <c r="H45" i="9" s="1"/>
  <c r="I46" i="9"/>
  <c r="H46" i="9" s="1"/>
  <c r="I47" i="9"/>
  <c r="H47" i="9" s="1"/>
  <c r="I48" i="9"/>
  <c r="H48" i="9" s="1"/>
  <c r="I49" i="9"/>
  <c r="H49" i="9" s="1"/>
  <c r="I50" i="9"/>
  <c r="H50" i="9" s="1"/>
  <c r="I51" i="9"/>
  <c r="H51" i="9" s="1"/>
  <c r="I52" i="9"/>
  <c r="H52" i="9" s="1"/>
  <c r="I53" i="9"/>
  <c r="H53" i="9" s="1"/>
  <c r="I54" i="9"/>
  <c r="H54" i="9" s="1"/>
  <c r="I55" i="9"/>
  <c r="H55" i="9" s="1"/>
  <c r="I56" i="9"/>
  <c r="H56" i="9" s="1"/>
  <c r="I57" i="9"/>
  <c r="H57" i="9" s="1"/>
  <c r="I58" i="9"/>
  <c r="H58" i="9" s="1"/>
  <c r="I59" i="9"/>
  <c r="H59" i="9" s="1"/>
  <c r="I60" i="9"/>
  <c r="H60" i="9" s="1"/>
  <c r="G95" i="6"/>
  <c r="H95" i="6"/>
  <c r="G96" i="6"/>
  <c r="H96" i="6"/>
  <c r="G97" i="6"/>
  <c r="H97" i="6"/>
  <c r="G98" i="6"/>
  <c r="H98" i="6"/>
  <c r="G99" i="6"/>
  <c r="H99" i="6"/>
  <c r="G100" i="6"/>
  <c r="H100" i="6"/>
  <c r="G101" i="6"/>
  <c r="H101" i="6"/>
  <c r="G102" i="6"/>
  <c r="H102" i="6"/>
  <c r="G103" i="6"/>
  <c r="H103" i="6"/>
  <c r="G104" i="6"/>
  <c r="H104" i="6"/>
  <c r="G105" i="6"/>
  <c r="H105" i="6"/>
  <c r="G106" i="6"/>
  <c r="H106" i="6"/>
  <c r="G107" i="6"/>
  <c r="H107" i="6"/>
  <c r="G108" i="6"/>
  <c r="H108" i="6"/>
  <c r="G109" i="6"/>
  <c r="H109" i="6"/>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3" i="6"/>
  <c r="H3" i="6"/>
  <c r="G4" i="6"/>
  <c r="K47" i="6" s="1"/>
  <c r="H4" i="6"/>
  <c r="G5" i="6"/>
  <c r="H5" i="6"/>
  <c r="G6" i="6"/>
  <c r="H6" i="6"/>
  <c r="G7" i="6"/>
  <c r="H7"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G54" i="6"/>
  <c r="H54" i="6"/>
  <c r="G55" i="6"/>
  <c r="H55" i="6"/>
  <c r="G56" i="6"/>
  <c r="H56" i="6"/>
  <c r="G57" i="6"/>
  <c r="H57" i="6"/>
  <c r="G58" i="6"/>
  <c r="H58" i="6"/>
  <c r="G59" i="6"/>
  <c r="H59" i="6"/>
  <c r="G60" i="6"/>
  <c r="H60" i="6"/>
  <c r="G61" i="6"/>
  <c r="H61" i="6"/>
  <c r="G62" i="6"/>
  <c r="H62" i="6"/>
  <c r="G63" i="6"/>
  <c r="H63" i="6"/>
  <c r="G64" i="6"/>
  <c r="H64" i="6"/>
  <c r="G65" i="6"/>
  <c r="H65" i="6"/>
  <c r="G66" i="6"/>
  <c r="H66" i="6"/>
  <c r="G67" i="6"/>
  <c r="H67" i="6"/>
  <c r="G68" i="6"/>
  <c r="H68" i="6"/>
  <c r="G69" i="6"/>
  <c r="H69" i="6"/>
  <c r="G70" i="6"/>
  <c r="H70" i="6"/>
  <c r="G71" i="6"/>
  <c r="H71" i="6"/>
  <c r="G72" i="6"/>
  <c r="H72" i="6"/>
  <c r="G73" i="6"/>
  <c r="H73" i="6"/>
  <c r="G74" i="6"/>
  <c r="H74" i="6"/>
  <c r="G75" i="6"/>
  <c r="H75" i="6"/>
  <c r="G76" i="6"/>
  <c r="H76" i="6"/>
  <c r="G77" i="6"/>
  <c r="H77" i="6"/>
  <c r="G78" i="6"/>
  <c r="H78" i="6"/>
  <c r="G79" i="6"/>
  <c r="H79" i="6"/>
  <c r="G80" i="6"/>
  <c r="H80" i="6"/>
  <c r="G81" i="6"/>
  <c r="H81" i="6"/>
  <c r="G82" i="6"/>
  <c r="H82" i="6"/>
  <c r="G83" i="6"/>
  <c r="H83" i="6"/>
  <c r="G84" i="6"/>
  <c r="H84" i="6"/>
  <c r="G85" i="6"/>
  <c r="H85" i="6"/>
  <c r="G86" i="6"/>
  <c r="H86" i="6"/>
  <c r="G87" i="6"/>
  <c r="H87" i="6"/>
  <c r="G88" i="6"/>
  <c r="H88" i="6"/>
  <c r="G89" i="6"/>
  <c r="H89" i="6"/>
  <c r="G90" i="6"/>
  <c r="H90" i="6"/>
  <c r="G91" i="6"/>
  <c r="H91" i="6"/>
  <c r="G92" i="6"/>
  <c r="H92" i="6"/>
  <c r="G93" i="6"/>
  <c r="H93" i="6"/>
  <c r="G94" i="6"/>
  <c r="H94" i="6"/>
  <c r="E150" i="6"/>
  <c r="E151" i="6"/>
  <c r="B2" i="10"/>
  <c r="C2" i="10"/>
  <c r="D2" i="10"/>
  <c r="K151" i="5"/>
  <c r="I145" i="6"/>
  <c r="K145" i="6" s="1"/>
  <c r="I137" i="6"/>
  <c r="I129" i="6"/>
  <c r="K129" i="6" s="1"/>
  <c r="I121" i="6"/>
  <c r="I113" i="6"/>
  <c r="K113" i="6" s="1"/>
  <c r="I105" i="6"/>
  <c r="I97" i="6"/>
  <c r="K97" i="6" s="1"/>
  <c r="I89" i="6"/>
  <c r="I85" i="6"/>
  <c r="K85" i="6" s="1"/>
  <c r="I77" i="6"/>
  <c r="I69" i="6"/>
  <c r="K69" i="6" s="1"/>
  <c r="I61" i="6"/>
  <c r="I53" i="6"/>
  <c r="J53" i="6" s="1"/>
  <c r="I45" i="6"/>
  <c r="I37" i="6"/>
  <c r="J37" i="6" s="1"/>
  <c r="I148" i="6"/>
  <c r="I136" i="6"/>
  <c r="K136" i="6" s="1"/>
  <c r="I128" i="6"/>
  <c r="I120" i="6"/>
  <c r="K120" i="6" s="1"/>
  <c r="I112" i="6"/>
  <c r="I100" i="6"/>
  <c r="J100" i="6" s="1"/>
  <c r="I92" i="6"/>
  <c r="I84" i="6"/>
  <c r="J84" i="6" s="1"/>
  <c r="I76" i="6"/>
  <c r="I68" i="6"/>
  <c r="J68" i="6" s="1"/>
  <c r="I60" i="6"/>
  <c r="I52" i="6"/>
  <c r="J52" i="6" s="1"/>
  <c r="I44" i="6"/>
  <c r="I40" i="6"/>
  <c r="K40" i="6" s="1"/>
  <c r="I32" i="6"/>
  <c r="I150" i="6"/>
  <c r="J150" i="6" s="1"/>
  <c r="I146" i="6"/>
  <c r="I142" i="6"/>
  <c r="K142" i="6" s="1"/>
  <c r="I138" i="6"/>
  <c r="I134" i="6"/>
  <c r="J134" i="6" s="1"/>
  <c r="I130" i="6"/>
  <c r="I126" i="6"/>
  <c r="K126" i="6" s="1"/>
  <c r="I122" i="6"/>
  <c r="I118" i="6"/>
  <c r="I114" i="6"/>
  <c r="I110" i="6"/>
  <c r="K110" i="6" s="1"/>
  <c r="I106" i="6"/>
  <c r="I102" i="6"/>
  <c r="I98" i="6"/>
  <c r="I94" i="6"/>
  <c r="K94" i="6" s="1"/>
  <c r="I90" i="6"/>
  <c r="I86" i="6"/>
  <c r="I82" i="6"/>
  <c r="I78" i="6"/>
  <c r="K78" i="6" s="1"/>
  <c r="I74" i="6"/>
  <c r="I70" i="6"/>
  <c r="I66" i="6"/>
  <c r="I62" i="6"/>
  <c r="K62" i="6" s="1"/>
  <c r="I58" i="6"/>
  <c r="I54" i="6"/>
  <c r="I50" i="6"/>
  <c r="I46" i="6"/>
  <c r="K46" i="6" s="1"/>
  <c r="I42" i="6"/>
  <c r="I38" i="6"/>
  <c r="J38" i="6" s="1"/>
  <c r="I34" i="6"/>
  <c r="I149" i="6"/>
  <c r="K149" i="6" s="1"/>
  <c r="I141" i="6"/>
  <c r="I133" i="6"/>
  <c r="K133" i="6" s="1"/>
  <c r="I125" i="6"/>
  <c r="I117" i="6"/>
  <c r="K117" i="6" s="1"/>
  <c r="I109" i="6"/>
  <c r="I101" i="6"/>
  <c r="K101" i="6" s="1"/>
  <c r="I93" i="6"/>
  <c r="I81" i="6"/>
  <c r="K81" i="6" s="1"/>
  <c r="I73" i="6"/>
  <c r="I65" i="6"/>
  <c r="K65" i="6" s="1"/>
  <c r="I57" i="6"/>
  <c r="I49" i="6"/>
  <c r="K49" i="6" s="1"/>
  <c r="I41" i="6"/>
  <c r="I33" i="6"/>
  <c r="K33" i="6" s="1"/>
  <c r="I144" i="6"/>
  <c r="I140" i="6"/>
  <c r="J140" i="6" s="1"/>
  <c r="I132" i="6"/>
  <c r="I124" i="6"/>
  <c r="J124" i="6" s="1"/>
  <c r="I116" i="6"/>
  <c r="I108" i="6"/>
  <c r="J108" i="6" s="1"/>
  <c r="I104" i="6"/>
  <c r="I96" i="6"/>
  <c r="K96" i="6" s="1"/>
  <c r="I88" i="6"/>
  <c r="I80" i="6"/>
  <c r="K80" i="6" s="1"/>
  <c r="I72" i="6"/>
  <c r="I64" i="6"/>
  <c r="K64" i="6" s="1"/>
  <c r="I56" i="6"/>
  <c r="I48" i="6"/>
  <c r="K48" i="6" s="1"/>
  <c r="I36" i="6"/>
  <c r="I147" i="6"/>
  <c r="J147" i="6" s="1"/>
  <c r="I143" i="6"/>
  <c r="I139" i="6"/>
  <c r="J139" i="6" s="1"/>
  <c r="I135" i="6"/>
  <c r="I131" i="6"/>
  <c r="J131" i="6" s="1"/>
  <c r="I127" i="6"/>
  <c r="I123" i="6"/>
  <c r="J123" i="6" s="1"/>
  <c r="I119" i="6"/>
  <c r="I115" i="6"/>
  <c r="J115" i="6" s="1"/>
  <c r="I111" i="6"/>
  <c r="I107" i="6"/>
  <c r="J107" i="6" s="1"/>
  <c r="I103" i="6"/>
  <c r="I99" i="6"/>
  <c r="J99" i="6" s="1"/>
  <c r="I95" i="6"/>
  <c r="I91" i="6"/>
  <c r="J91" i="6" s="1"/>
  <c r="I87" i="6"/>
  <c r="I83" i="6"/>
  <c r="J83" i="6" s="1"/>
  <c r="I79" i="6"/>
  <c r="I75" i="6"/>
  <c r="J75" i="6" s="1"/>
  <c r="I71" i="6"/>
  <c r="I67" i="6"/>
  <c r="J67" i="6" s="1"/>
  <c r="I63" i="6"/>
  <c r="I59" i="6"/>
  <c r="J59" i="6" s="1"/>
  <c r="I55" i="6"/>
  <c r="I51" i="6"/>
  <c r="J51" i="6" s="1"/>
  <c r="I47" i="6"/>
  <c r="I43" i="6"/>
  <c r="J43" i="6" s="1"/>
  <c r="I39" i="6"/>
  <c r="I35" i="6"/>
  <c r="J35" i="6" s="1"/>
  <c r="D2" i="6"/>
  <c r="H2" i="6"/>
  <c r="G2" i="6"/>
  <c r="C1" i="6"/>
  <c r="I31" i="6"/>
  <c r="K35" i="6"/>
  <c r="K51" i="6"/>
  <c r="K67" i="6"/>
  <c r="K83" i="6"/>
  <c r="K99" i="6"/>
  <c r="K115" i="6"/>
  <c r="K131" i="6"/>
  <c r="K147" i="6"/>
  <c r="K77" i="6"/>
  <c r="K93" i="6"/>
  <c r="K109" i="6"/>
  <c r="K125" i="6"/>
  <c r="K141" i="6"/>
  <c r="K38" i="6"/>
  <c r="K50" i="6"/>
  <c r="K66" i="6"/>
  <c r="K86" i="6"/>
  <c r="K102" i="6"/>
  <c r="K114" i="6"/>
  <c r="K130" i="6"/>
  <c r="K146" i="6"/>
  <c r="K36" i="6"/>
  <c r="K44" i="6"/>
  <c r="K52" i="6"/>
  <c r="K60" i="6"/>
  <c r="K68" i="6"/>
  <c r="K76" i="6"/>
  <c r="K84" i="6"/>
  <c r="K92" i="6"/>
  <c r="K100" i="6"/>
  <c r="K108" i="6"/>
  <c r="K116" i="6"/>
  <c r="K124" i="6"/>
  <c r="K132" i="6"/>
  <c r="K140" i="6"/>
  <c r="K148" i="6"/>
  <c r="K37" i="6"/>
  <c r="K45" i="6"/>
  <c r="K53" i="6"/>
  <c r="K61" i="6"/>
  <c r="K73" i="6"/>
  <c r="K89" i="6"/>
  <c r="K105" i="6"/>
  <c r="K121" i="6"/>
  <c r="K137" i="6"/>
  <c r="K34" i="6"/>
  <c r="K54" i="6"/>
  <c r="K70" i="6"/>
  <c r="K82" i="6"/>
  <c r="K98" i="6"/>
  <c r="K118" i="6"/>
  <c r="K134" i="6"/>
  <c r="K150" i="6"/>
  <c r="J39" i="6"/>
  <c r="J47" i="6"/>
  <c r="J55" i="6"/>
  <c r="J63" i="6"/>
  <c r="J71" i="6"/>
  <c r="J79" i="6"/>
  <c r="J87" i="6"/>
  <c r="J95" i="6"/>
  <c r="J103" i="6"/>
  <c r="J111" i="6"/>
  <c r="J119" i="6"/>
  <c r="J127" i="6"/>
  <c r="J135" i="6"/>
  <c r="J143" i="6"/>
  <c r="J65" i="6"/>
  <c r="J73" i="6"/>
  <c r="J81" i="6"/>
  <c r="J89" i="6"/>
  <c r="J101" i="6"/>
  <c r="J109" i="6"/>
  <c r="J117" i="6"/>
  <c r="J125" i="6"/>
  <c r="J133" i="6"/>
  <c r="J141" i="6"/>
  <c r="J149" i="6"/>
  <c r="J50" i="6"/>
  <c r="J58" i="6"/>
  <c r="J66" i="6"/>
  <c r="J74" i="6"/>
  <c r="J82" i="6"/>
  <c r="J90" i="6"/>
  <c r="J98" i="6"/>
  <c r="J106" i="6"/>
  <c r="J114" i="6"/>
  <c r="J122" i="6"/>
  <c r="J126" i="6"/>
  <c r="J142" i="6"/>
  <c r="J32" i="6"/>
  <c r="J36" i="6"/>
  <c r="J40" i="6"/>
  <c r="J44" i="6"/>
  <c r="J48" i="6"/>
  <c r="J56" i="6"/>
  <c r="J60" i="6"/>
  <c r="J64" i="6"/>
  <c r="J72" i="6"/>
  <c r="J76" i="6"/>
  <c r="J80" i="6"/>
  <c r="J88" i="6"/>
  <c r="J92" i="6"/>
  <c r="J96" i="6"/>
  <c r="J104" i="6"/>
  <c r="J112" i="6"/>
  <c r="J116" i="6"/>
  <c r="J120" i="6"/>
  <c r="J128" i="6"/>
  <c r="J132" i="6"/>
  <c r="J136" i="6"/>
  <c r="J144" i="6"/>
  <c r="J148" i="6"/>
  <c r="J33" i="6"/>
  <c r="J41" i="6"/>
  <c r="J45" i="6"/>
  <c r="J49" i="6"/>
  <c r="J57" i="6"/>
  <c r="J61" i="6"/>
  <c r="J69" i="6"/>
  <c r="J77" i="6"/>
  <c r="J85" i="6"/>
  <c r="J93" i="6"/>
  <c r="J97" i="6"/>
  <c r="J105" i="6"/>
  <c r="J113" i="6"/>
  <c r="J121" i="6"/>
  <c r="J129" i="6"/>
  <c r="J137" i="6"/>
  <c r="J145" i="6"/>
  <c r="J34" i="6"/>
  <c r="J42" i="6"/>
  <c r="J54" i="6"/>
  <c r="J70" i="6"/>
  <c r="J86" i="6"/>
  <c r="J102" i="6"/>
  <c r="J118" i="6"/>
  <c r="J130" i="6"/>
  <c r="J138" i="6"/>
  <c r="J146" i="6"/>
  <c r="I24" i="6"/>
  <c r="K24" i="6" s="1"/>
  <c r="I16" i="6"/>
  <c r="K16" i="6" s="1"/>
  <c r="I8" i="6"/>
  <c r="K8" i="6" s="1"/>
  <c r="I4" i="6"/>
  <c r="K4" i="6" s="1"/>
  <c r="I23" i="6"/>
  <c r="K23" i="6" s="1"/>
  <c r="I15" i="6"/>
  <c r="K15" i="6" s="1"/>
  <c r="I30" i="6"/>
  <c r="K30" i="6" s="1"/>
  <c r="I26" i="6"/>
  <c r="I22" i="6"/>
  <c r="J22" i="6" s="1"/>
  <c r="I18" i="6"/>
  <c r="K18" i="6" s="1"/>
  <c r="I14" i="6"/>
  <c r="J14" i="6"/>
  <c r="I10" i="6"/>
  <c r="K10" i="6"/>
  <c r="I6" i="6"/>
  <c r="K6" i="6"/>
  <c r="I28" i="6"/>
  <c r="I20" i="6"/>
  <c r="K20" i="6" s="1"/>
  <c r="I12" i="6"/>
  <c r="J12" i="6" s="1"/>
  <c r="I27" i="6"/>
  <c r="I19" i="6"/>
  <c r="I11" i="6"/>
  <c r="J11" i="6" s="1"/>
  <c r="I7" i="6"/>
  <c r="K7" i="6" s="1"/>
  <c r="I3" i="6"/>
  <c r="K3" i="6" s="1"/>
  <c r="I29" i="6"/>
  <c r="J29" i="6" s="1"/>
  <c r="I25" i="6"/>
  <c r="I21" i="6"/>
  <c r="J21" i="6" s="1"/>
  <c r="I17" i="6"/>
  <c r="I13" i="6"/>
  <c r="K13" i="6" s="1"/>
  <c r="I9" i="6"/>
  <c r="K9" i="6" s="1"/>
  <c r="I5" i="6"/>
  <c r="K5" i="6" s="1"/>
  <c r="J31" i="6"/>
  <c r="J10" i="6"/>
  <c r="J15" i="6"/>
  <c r="K14" i="6"/>
  <c r="K12" i="6"/>
  <c r="J17" i="6"/>
  <c r="K29" i="6"/>
  <c r="J26" i="6"/>
  <c r="J20" i="6"/>
  <c r="J30" i="6"/>
  <c r="J19" i="6"/>
  <c r="J3" i="6"/>
  <c r="K19" i="6"/>
  <c r="J28" i="6"/>
  <c r="J27" i="6"/>
  <c r="K27" i="6"/>
  <c r="J25" i="6"/>
  <c r="J5" i="6"/>
  <c r="J8" i="6"/>
  <c r="J6" i="6"/>
  <c r="J13" i="6"/>
  <c r="J7" i="6"/>
  <c r="I2" i="6"/>
  <c r="J2" i="6" s="1"/>
  <c r="E2" i="9" l="1"/>
  <c r="G2" i="9"/>
  <c r="K2" i="6"/>
  <c r="J9" i="6"/>
  <c r="K139" i="6"/>
  <c r="K123" i="6"/>
  <c r="K107" i="6"/>
  <c r="K91" i="6"/>
  <c r="K75" i="6"/>
  <c r="K59" i="6"/>
  <c r="K43" i="6"/>
  <c r="I61" i="9"/>
  <c r="I24" i="9"/>
  <c r="H24" i="9" s="1"/>
  <c r="K21" i="6"/>
  <c r="K11" i="6"/>
  <c r="J23" i="6"/>
  <c r="J24" i="6"/>
  <c r="K28" i="6"/>
  <c r="J18" i="6"/>
  <c r="K26" i="6"/>
  <c r="J4" i="6"/>
  <c r="K22" i="6"/>
  <c r="J16" i="6"/>
  <c r="K31" i="6"/>
  <c r="J110" i="6"/>
  <c r="J78" i="6"/>
  <c r="J46" i="6"/>
  <c r="K74" i="6"/>
  <c r="K42" i="6"/>
  <c r="K104" i="6"/>
  <c r="K88" i="6"/>
  <c r="K72" i="6"/>
  <c r="K56" i="6"/>
  <c r="K138" i="6"/>
  <c r="K106" i="6"/>
  <c r="K135" i="6"/>
  <c r="K119" i="6"/>
  <c r="K103" i="6"/>
  <c r="K87" i="6"/>
  <c r="K71" i="6"/>
  <c r="K55" i="6"/>
  <c r="K39" i="6"/>
  <c r="H2" i="5"/>
  <c r="J2" i="5"/>
  <c r="G2" i="5"/>
  <c r="I2" i="5"/>
  <c r="F2" i="5"/>
  <c r="D2" i="5"/>
  <c r="K25" i="6"/>
  <c r="K17" i="6"/>
  <c r="J94" i="6"/>
  <c r="J62" i="6"/>
  <c r="K90" i="6"/>
  <c r="K57" i="6"/>
  <c r="K41" i="6"/>
  <c r="K144" i="6"/>
  <c r="K128" i="6"/>
  <c r="K112" i="6"/>
  <c r="K32" i="6"/>
  <c r="K122" i="6"/>
  <c r="K58" i="6"/>
  <c r="K143" i="6"/>
  <c r="K127" i="6"/>
  <c r="K111" i="6"/>
  <c r="K95" i="6"/>
  <c r="K79" i="6"/>
  <c r="K63" i="6"/>
  <c r="A147" i="3"/>
  <c r="A147" i="2"/>
  <c r="A146" i="4"/>
  <c r="A142" i="3"/>
  <c r="B142" i="3" s="1"/>
  <c r="H142" i="3" s="1"/>
  <c r="A142" i="2"/>
  <c r="B142" i="2" s="1"/>
  <c r="H142" i="2" s="1"/>
  <c r="A142" i="1"/>
  <c r="B142" i="1" s="1"/>
  <c r="H142" i="1" s="1"/>
  <c r="A131" i="3"/>
  <c r="A131" i="2"/>
  <c r="A130" i="4"/>
  <c r="A126" i="3"/>
  <c r="B126" i="3" s="1"/>
  <c r="H126" i="3" s="1"/>
  <c r="A126" i="2"/>
  <c r="B126" i="2" s="1"/>
  <c r="H126" i="2" s="1"/>
  <c r="A126" i="1"/>
  <c r="B126" i="1" s="1"/>
  <c r="H126" i="1" s="1"/>
  <c r="H4" i="4"/>
  <c r="H3" i="5" s="1"/>
  <c r="A146" i="3"/>
  <c r="B146" i="3" s="1"/>
  <c r="H146" i="3" s="1"/>
  <c r="A146" i="2"/>
  <c r="B146" i="2" s="1"/>
  <c r="H146" i="2" s="1"/>
  <c r="A135" i="3"/>
  <c r="A135" i="2"/>
  <c r="A134" i="4"/>
  <c r="A130" i="3"/>
  <c r="B130" i="3" s="1"/>
  <c r="H130" i="3" s="1"/>
  <c r="A130" i="2"/>
  <c r="B130" i="2" s="1"/>
  <c r="H130" i="2" s="1"/>
  <c r="A119" i="3"/>
  <c r="A119" i="2"/>
  <c r="A118" i="4"/>
  <c r="A150" i="3"/>
  <c r="B150" i="3" s="1"/>
  <c r="H150" i="3" s="1"/>
  <c r="A150" i="2"/>
  <c r="B150" i="2" s="1"/>
  <c r="H150" i="2" s="1"/>
  <c r="A150" i="1"/>
  <c r="B150" i="1" s="1"/>
  <c r="H150" i="1" s="1"/>
  <c r="A139" i="3"/>
  <c r="A139" i="2"/>
  <c r="A138" i="4"/>
  <c r="A134" i="3"/>
  <c r="B134" i="3" s="1"/>
  <c r="H134" i="3" s="1"/>
  <c r="A134" i="2"/>
  <c r="B134" i="2" s="1"/>
  <c r="H134" i="2" s="1"/>
  <c r="A134" i="1"/>
  <c r="B134" i="1" s="1"/>
  <c r="H134" i="1" s="1"/>
  <c r="A123" i="3"/>
  <c r="A123" i="2"/>
  <c r="A122" i="4"/>
  <c r="A118" i="3"/>
  <c r="B118" i="3" s="1"/>
  <c r="H118" i="3" s="1"/>
  <c r="A118" i="2"/>
  <c r="B118" i="2" s="1"/>
  <c r="H118" i="2" s="1"/>
  <c r="A118" i="1"/>
  <c r="B118" i="1" s="1"/>
  <c r="H118" i="1" s="1"/>
  <c r="H4" i="1"/>
  <c r="F3" i="5" s="1"/>
  <c r="D3" i="5" s="1"/>
  <c r="D11" i="6"/>
  <c r="D5" i="6"/>
  <c r="D21" i="6"/>
  <c r="D7" i="6"/>
  <c r="D31" i="6"/>
  <c r="D28" i="6"/>
  <c r="D18" i="6"/>
  <c r="A143" i="3"/>
  <c r="A143" i="2"/>
  <c r="A142" i="4"/>
  <c r="A138" i="3"/>
  <c r="B138" i="3" s="1"/>
  <c r="H138" i="3" s="1"/>
  <c r="A138" i="2"/>
  <c r="B138" i="2" s="1"/>
  <c r="H138" i="2" s="1"/>
  <c r="A127" i="3"/>
  <c r="A127" i="2"/>
  <c r="A126" i="4"/>
  <c r="A122" i="3"/>
  <c r="B122" i="3" s="1"/>
  <c r="H122" i="3" s="1"/>
  <c r="A122" i="2"/>
  <c r="B122" i="2" s="1"/>
  <c r="H122" i="2" s="1"/>
  <c r="D47" i="5"/>
  <c r="D45" i="5"/>
  <c r="D35" i="5"/>
  <c r="H18" i="2"/>
  <c r="G17" i="5" s="1"/>
  <c r="H57" i="3"/>
  <c r="I56" i="5" s="1"/>
  <c r="H47" i="3"/>
  <c r="I46" i="5" s="1"/>
  <c r="H39" i="3"/>
  <c r="I38" i="5" s="1"/>
  <c r="H23" i="3"/>
  <c r="I22" i="5" s="1"/>
  <c r="H31" i="3"/>
  <c r="I30" i="5" s="1"/>
  <c r="H11" i="1"/>
  <c r="F10" i="5" s="1"/>
  <c r="H19" i="1"/>
  <c r="F18" i="5" s="1"/>
  <c r="H27" i="1"/>
  <c r="F26" i="5" s="1"/>
  <c r="H35" i="1"/>
  <c r="F34" i="5" s="1"/>
  <c r="H43" i="1"/>
  <c r="F42" i="5" s="1"/>
  <c r="H51" i="1"/>
  <c r="F50" i="5" s="1"/>
  <c r="D50" i="5" s="1"/>
  <c r="H5" i="2"/>
  <c r="G4" i="5" s="1"/>
  <c r="H13" i="2"/>
  <c r="G12" i="5" s="1"/>
  <c r="H21" i="2"/>
  <c r="G20" i="5" s="1"/>
  <c r="H29" i="2"/>
  <c r="G28" i="5" s="1"/>
  <c r="H35" i="2"/>
  <c r="G34" i="5" s="1"/>
  <c r="H41" i="2"/>
  <c r="G40" i="5" s="1"/>
  <c r="H49" i="2"/>
  <c r="G48" i="5" s="1"/>
  <c r="H57" i="2"/>
  <c r="G56" i="5" s="1"/>
  <c r="H18" i="1"/>
  <c r="F17" i="5" s="1"/>
  <c r="D17" i="5" s="1"/>
  <c r="D15" i="5"/>
  <c r="D11" i="5"/>
  <c r="H53" i="3"/>
  <c r="I52" i="5" s="1"/>
  <c r="H45" i="3"/>
  <c r="I44" i="5" s="1"/>
  <c r="H37" i="3"/>
  <c r="I36" i="5" s="1"/>
  <c r="H25" i="3"/>
  <c r="I24" i="5" s="1"/>
  <c r="H33" i="3"/>
  <c r="I32" i="5" s="1"/>
  <c r="H5" i="1"/>
  <c r="F4" i="5" s="1"/>
  <c r="D4" i="5" s="1"/>
  <c r="H13" i="1"/>
  <c r="F12" i="5" s="1"/>
  <c r="D12" i="5" s="1"/>
  <c r="H21" i="1"/>
  <c r="F20" i="5" s="1"/>
  <c r="H29" i="1"/>
  <c r="F28" i="5" s="1"/>
  <c r="D28" i="5" s="1"/>
  <c r="H37" i="1"/>
  <c r="F36" i="5" s="1"/>
  <c r="H45" i="1"/>
  <c r="F44" i="5" s="1"/>
  <c r="D44" i="5" s="1"/>
  <c r="H53" i="1"/>
  <c r="F52" i="5" s="1"/>
  <c r="H7" i="2"/>
  <c r="G6" i="5" s="1"/>
  <c r="H15" i="2"/>
  <c r="G14" i="5" s="1"/>
  <c r="H23" i="2"/>
  <c r="G22" i="5" s="1"/>
  <c r="H31" i="2"/>
  <c r="G30" i="5" s="1"/>
  <c r="H43" i="2"/>
  <c r="G42" i="5" s="1"/>
  <c r="H51" i="2"/>
  <c r="G50" i="5" s="1"/>
  <c r="H51" i="3"/>
  <c r="I50" i="5" s="1"/>
  <c r="H43" i="3"/>
  <c r="I42" i="5" s="1"/>
  <c r="H19" i="3"/>
  <c r="I18" i="5" s="1"/>
  <c r="H27" i="3"/>
  <c r="I26" i="5" s="1"/>
  <c r="H35" i="3"/>
  <c r="I34" i="5" s="1"/>
  <c r="H7" i="1"/>
  <c r="F6" i="5" s="1"/>
  <c r="H15" i="1"/>
  <c r="F14" i="5" s="1"/>
  <c r="D14" i="5" s="1"/>
  <c r="H23" i="1"/>
  <c r="F22" i="5" s="1"/>
  <c r="H31" i="1"/>
  <c r="F30" i="5" s="1"/>
  <c r="D30" i="5" s="1"/>
  <c r="H39" i="1"/>
  <c r="F38" i="5" s="1"/>
  <c r="H47" i="1"/>
  <c r="F46" i="5" s="1"/>
  <c r="D46" i="5" s="1"/>
  <c r="H55" i="1"/>
  <c r="F54" i="5" s="1"/>
  <c r="H9" i="2"/>
  <c r="G8" i="5" s="1"/>
  <c r="H17" i="2"/>
  <c r="G16" i="5" s="1"/>
  <c r="H25" i="2"/>
  <c r="G24" i="5" s="1"/>
  <c r="H33" i="2"/>
  <c r="G32" i="5" s="1"/>
  <c r="H37" i="2"/>
  <c r="G36" i="5" s="1"/>
  <c r="H45" i="2"/>
  <c r="G44" i="5" s="1"/>
  <c r="H53" i="2"/>
  <c r="G52" i="5" s="1"/>
  <c r="H42" i="1"/>
  <c r="F41" i="5" s="1"/>
  <c r="D41" i="5" s="1"/>
  <c r="H40" i="2"/>
  <c r="G39" i="5" s="1"/>
  <c r="D39" i="5" s="1"/>
  <c r="D27" i="5"/>
  <c r="D23" i="5"/>
  <c r="D9" i="5"/>
  <c r="D5" i="5"/>
  <c r="H55" i="3"/>
  <c r="I54" i="5" s="1"/>
  <c r="H49" i="3"/>
  <c r="I48" i="5" s="1"/>
  <c r="H41" i="3"/>
  <c r="I40" i="5" s="1"/>
  <c r="H21" i="3"/>
  <c r="I20" i="5" s="1"/>
  <c r="H29" i="3"/>
  <c r="I28" i="5" s="1"/>
  <c r="H9" i="1"/>
  <c r="F8" i="5" s="1"/>
  <c r="D8" i="5" s="1"/>
  <c r="H17" i="1"/>
  <c r="F16" i="5" s="1"/>
  <c r="D16" i="5" s="1"/>
  <c r="H25" i="1"/>
  <c r="F24" i="5" s="1"/>
  <c r="H33" i="1"/>
  <c r="F32" i="5" s="1"/>
  <c r="H41" i="1"/>
  <c r="F40" i="5" s="1"/>
  <c r="D40" i="5" s="1"/>
  <c r="H49" i="1"/>
  <c r="F48" i="5" s="1"/>
  <c r="H57" i="1"/>
  <c r="F56" i="5" s="1"/>
  <c r="H11" i="2"/>
  <c r="G10" i="5" s="1"/>
  <c r="H19" i="2"/>
  <c r="G18" i="5" s="1"/>
  <c r="H27" i="2"/>
  <c r="G26" i="5" s="1"/>
  <c r="H39" i="2"/>
  <c r="G38" i="5" s="1"/>
  <c r="H47" i="2"/>
  <c r="G46" i="5" s="1"/>
  <c r="H55" i="2"/>
  <c r="G54" i="5" s="1"/>
  <c r="D18" i="5" l="1"/>
  <c r="H61" i="9"/>
  <c r="I62" i="9"/>
  <c r="D32" i="5"/>
  <c r="D38" i="5"/>
  <c r="D6" i="5"/>
  <c r="E3" i="5" s="1"/>
  <c r="K3" i="5" s="1"/>
  <c r="D52" i="5"/>
  <c r="D20" i="5"/>
  <c r="D42" i="5"/>
  <c r="D10" i="5"/>
  <c r="D56" i="5"/>
  <c r="D24" i="5"/>
  <c r="D34" i="5"/>
  <c r="D48" i="5"/>
  <c r="D54" i="5"/>
  <c r="D22" i="5"/>
  <c r="E22" i="5" s="1"/>
  <c r="K22" i="5" s="1"/>
  <c r="D36" i="5"/>
  <c r="D26" i="5"/>
  <c r="E26" i="5" s="1"/>
  <c r="K26" i="5" s="1"/>
  <c r="E16" i="5" l="1"/>
  <c r="K16" i="5" s="1"/>
  <c r="E15" i="5"/>
  <c r="K15" i="5" s="1"/>
  <c r="E46" i="5"/>
  <c r="K46" i="5" s="1"/>
  <c r="E39" i="5"/>
  <c r="K39" i="5" s="1"/>
  <c r="E10" i="5"/>
  <c r="K10" i="5" s="1"/>
  <c r="E52" i="5"/>
  <c r="K52" i="5" s="1"/>
  <c r="E32" i="5"/>
  <c r="K32" i="5" s="1"/>
  <c r="H62" i="9"/>
  <c r="I63" i="9"/>
  <c r="E13" i="5"/>
  <c r="K13" i="5" s="1"/>
  <c r="E53" i="5"/>
  <c r="K53" i="5" s="1"/>
  <c r="E29" i="5"/>
  <c r="K29" i="5" s="1"/>
  <c r="E54" i="5"/>
  <c r="K54" i="5" s="1"/>
  <c r="E56" i="5"/>
  <c r="K56" i="5" s="1"/>
  <c r="E6" i="5"/>
  <c r="K6" i="5" s="1"/>
  <c r="E50" i="5"/>
  <c r="K50" i="5" s="1"/>
  <c r="E31" i="5"/>
  <c r="K31" i="5" s="1"/>
  <c r="E7" i="5"/>
  <c r="K7" i="5" s="1"/>
  <c r="E49" i="5"/>
  <c r="K49" i="5" s="1"/>
  <c r="E35" i="5"/>
  <c r="K35" i="5" s="1"/>
  <c r="E48" i="5"/>
  <c r="K48" i="5" s="1"/>
  <c r="E23" i="5"/>
  <c r="K23" i="5" s="1"/>
  <c r="E42" i="5"/>
  <c r="K42" i="5" s="1"/>
  <c r="E4" i="5"/>
  <c r="K4" i="5" s="1"/>
  <c r="E41" i="5"/>
  <c r="K41" i="5" s="1"/>
  <c r="E47" i="5"/>
  <c r="K47" i="5" s="1"/>
  <c r="E5" i="5"/>
  <c r="K5" i="5" s="1"/>
  <c r="E44" i="5"/>
  <c r="K44" i="5" s="1"/>
  <c r="E40" i="5"/>
  <c r="K40" i="5" s="1"/>
  <c r="E11" i="5"/>
  <c r="K11" i="5" s="1"/>
  <c r="E38" i="5"/>
  <c r="K38" i="5" s="1"/>
  <c r="E28" i="5"/>
  <c r="K28" i="5" s="1"/>
  <c r="E2" i="5"/>
  <c r="K2" i="5" s="1"/>
  <c r="E55" i="5"/>
  <c r="K55" i="5" s="1"/>
  <c r="E19" i="5"/>
  <c r="K19" i="5" s="1"/>
  <c r="E33" i="5"/>
  <c r="K33" i="5" s="1"/>
  <c r="E18" i="5"/>
  <c r="K18" i="5" s="1"/>
  <c r="E17" i="5"/>
  <c r="K17" i="5" s="1"/>
  <c r="E12" i="5"/>
  <c r="K12" i="5" s="1"/>
  <c r="E37" i="5"/>
  <c r="K37" i="5" s="1"/>
  <c r="E36" i="5"/>
  <c r="K36" i="5" s="1"/>
  <c r="E9" i="5"/>
  <c r="K9" i="5" s="1"/>
  <c r="E34" i="5"/>
  <c r="K34" i="5" s="1"/>
  <c r="E24" i="5"/>
  <c r="K24" i="5" s="1"/>
  <c r="E30" i="5"/>
  <c r="K30" i="5" s="1"/>
  <c r="E45" i="5"/>
  <c r="K45" i="5" s="1"/>
  <c r="E20" i="5"/>
  <c r="K20" i="5" s="1"/>
  <c r="E27" i="5"/>
  <c r="K27" i="5" s="1"/>
  <c r="E8" i="5"/>
  <c r="K8" i="5" s="1"/>
  <c r="E51" i="5"/>
  <c r="K51" i="5" s="1"/>
  <c r="E21" i="5"/>
  <c r="K21" i="5" s="1"/>
  <c r="E43" i="5"/>
  <c r="K43" i="5" s="1"/>
  <c r="E25" i="5"/>
  <c r="K25" i="5" s="1"/>
  <c r="E14" i="5"/>
  <c r="K14" i="5" s="1"/>
  <c r="H63" i="9" l="1"/>
  <c r="I64" i="9"/>
  <c r="H64" i="9" l="1"/>
  <c r="I65" i="9"/>
  <c r="H65" i="9" l="1"/>
  <c r="I66" i="9"/>
  <c r="H66" i="9" l="1"/>
  <c r="I67" i="9"/>
  <c r="H67" i="9" l="1"/>
  <c r="I68" i="9"/>
  <c r="H68" i="9" l="1"/>
  <c r="I69" i="9"/>
  <c r="H69" i="9" l="1"/>
  <c r="I70" i="9"/>
  <c r="H70" i="9" l="1"/>
  <c r="I71" i="9"/>
  <c r="H71" i="9" l="1"/>
  <c r="I72" i="9"/>
  <c r="H72" i="9" l="1"/>
  <c r="I73" i="9"/>
  <c r="H73" i="9" l="1"/>
  <c r="I74" i="9"/>
  <c r="H74" i="9" l="1"/>
  <c r="I75" i="9"/>
  <c r="H75" i="9" l="1"/>
  <c r="I76" i="9"/>
  <c r="H76" i="9" l="1"/>
  <c r="I77" i="9"/>
  <c r="H77" i="9" l="1"/>
  <c r="I78" i="9"/>
  <c r="H78" i="9" l="1"/>
  <c r="I79" i="9"/>
  <c r="H79" i="9" l="1"/>
  <c r="I80" i="9"/>
  <c r="H80" i="9" l="1"/>
  <c r="I81" i="9"/>
  <c r="H81" i="9" l="1"/>
  <c r="I82" i="9"/>
  <c r="H82" i="9" l="1"/>
  <c r="I83" i="9"/>
  <c r="H83" i="9" l="1"/>
  <c r="I84" i="9"/>
  <c r="H84" i="9" l="1"/>
  <c r="I85" i="9"/>
  <c r="H85" i="9" l="1"/>
  <c r="I86" i="9"/>
  <c r="H86" i="9" l="1"/>
  <c r="I87" i="9"/>
  <c r="H87" i="9" l="1"/>
  <c r="I88" i="9"/>
  <c r="H88" i="9" l="1"/>
  <c r="I89" i="9"/>
  <c r="H89" i="9" l="1"/>
  <c r="I90" i="9"/>
  <c r="H90" i="9" l="1"/>
  <c r="I91" i="9"/>
  <c r="H91" i="9" l="1"/>
  <c r="I92" i="9"/>
  <c r="H92" i="9" l="1"/>
  <c r="I93" i="9"/>
  <c r="H93" i="9" l="1"/>
  <c r="I94" i="9"/>
  <c r="H94" i="9" l="1"/>
  <c r="I95" i="9"/>
  <c r="H95" i="9" l="1"/>
  <c r="I96" i="9"/>
  <c r="H96" i="9" l="1"/>
  <c r="I97" i="9"/>
  <c r="H97" i="9" l="1"/>
  <c r="I98" i="9"/>
  <c r="H98" i="9" l="1"/>
  <c r="I99" i="9"/>
  <c r="H99" i="9" l="1"/>
  <c r="I100" i="9"/>
  <c r="H100" i="9" l="1"/>
  <c r="I101" i="9"/>
  <c r="H101" i="9" l="1"/>
  <c r="I102" i="9"/>
  <c r="H102" i="9" l="1"/>
  <c r="I103" i="9"/>
  <c r="H103" i="9" l="1"/>
  <c r="I104" i="9"/>
  <c r="H104" i="9" l="1"/>
  <c r="I105" i="9"/>
  <c r="H105" i="9" l="1"/>
  <c r="I106" i="9"/>
  <c r="H106" i="9" l="1"/>
  <c r="I107" i="9"/>
  <c r="H107" i="9" l="1"/>
  <c r="I108" i="9"/>
  <c r="H108" i="9" l="1"/>
  <c r="I109" i="9"/>
  <c r="H109" i="9" l="1"/>
  <c r="I110" i="9"/>
  <c r="H110" i="9" l="1"/>
  <c r="I111" i="9"/>
  <c r="H111" i="9" l="1"/>
  <c r="I112" i="9"/>
  <c r="H112" i="9" l="1"/>
  <c r="I113" i="9"/>
  <c r="H113" i="9" l="1"/>
  <c r="I114" i="9"/>
  <c r="H114" i="9" l="1"/>
  <c r="I115" i="9"/>
  <c r="H115" i="9" l="1"/>
  <c r="I116" i="9"/>
  <c r="H116" i="9" l="1"/>
  <c r="I117" i="9"/>
  <c r="H117" i="9" l="1"/>
  <c r="I118" i="9"/>
  <c r="H118" i="9" l="1"/>
  <c r="I119" i="9"/>
  <c r="H119" i="9" l="1"/>
  <c r="I120" i="9"/>
  <c r="H120" i="9" l="1"/>
  <c r="I121" i="9"/>
  <c r="H121" i="9" l="1"/>
  <c r="I122" i="9"/>
  <c r="H122" i="9" l="1"/>
  <c r="I123" i="9"/>
  <c r="H123" i="9" l="1"/>
  <c r="I124" i="9"/>
  <c r="H124" i="9" l="1"/>
  <c r="I125" i="9"/>
  <c r="H125" i="9" l="1"/>
  <c r="I126" i="9"/>
  <c r="H126" i="9" l="1"/>
  <c r="I127" i="9"/>
  <c r="H127" i="9" l="1"/>
  <c r="I128" i="9"/>
  <c r="H128" i="9" l="1"/>
  <c r="I129" i="9"/>
  <c r="H129" i="9" l="1"/>
  <c r="I130" i="9"/>
  <c r="H130" i="9" l="1"/>
  <c r="I131" i="9"/>
  <c r="H131" i="9" l="1"/>
  <c r="I132" i="9"/>
  <c r="H132" i="9" l="1"/>
  <c r="I133" i="9"/>
  <c r="H133" i="9" l="1"/>
  <c r="I134" i="9"/>
  <c r="H134" i="9" l="1"/>
  <c r="I135" i="9"/>
  <c r="H135" i="9" l="1"/>
  <c r="I136" i="9"/>
  <c r="H136" i="9" l="1"/>
  <c r="I137" i="9"/>
  <c r="H137" i="9" l="1"/>
  <c r="I138" i="9"/>
  <c r="H138" i="9" l="1"/>
  <c r="I139" i="9"/>
  <c r="H139" i="9" l="1"/>
  <c r="I140" i="9"/>
  <c r="H140" i="9" l="1"/>
  <c r="I141" i="9"/>
  <c r="H141" i="9" l="1"/>
  <c r="I142" i="9"/>
  <c r="H142" i="9" l="1"/>
  <c r="I143" i="9"/>
  <c r="H143" i="9" l="1"/>
  <c r="I144" i="9"/>
  <c r="H144" i="9" l="1"/>
  <c r="I145" i="9"/>
  <c r="H145" i="9" l="1"/>
  <c r="I146" i="9"/>
  <c r="H146" i="9" l="1"/>
  <c r="I147" i="9"/>
  <c r="H147" i="9" l="1"/>
  <c r="I148" i="9"/>
  <c r="H148" i="9" l="1"/>
  <c r="I149" i="9"/>
  <c r="H149" i="9" l="1"/>
  <c r="I150" i="9"/>
  <c r="H150" i="9" s="1"/>
</calcChain>
</file>

<file path=xl/sharedStrings.xml><?xml version="1.0" encoding="utf-8"?>
<sst xmlns="http://schemas.openxmlformats.org/spreadsheetml/2006/main" count="872" uniqueCount="108">
  <si>
    <t>Degree of Difficulty</t>
  </si>
  <si>
    <t>Score</t>
  </si>
  <si>
    <t>Swimmer</t>
  </si>
  <si>
    <t>Figure #1:</t>
  </si>
  <si>
    <t>101 R/L Ballet Leg, single, *right or *left</t>
  </si>
  <si>
    <t>Figure #4:</t>
  </si>
  <si>
    <t>Figure #3:</t>
  </si>
  <si>
    <t>Figure #2:</t>
  </si>
  <si>
    <t>Figure 1</t>
  </si>
  <si>
    <t>Figure 2</t>
  </si>
  <si>
    <t>Figure 3</t>
  </si>
  <si>
    <t>Figure 4</t>
  </si>
  <si>
    <t>School</t>
  </si>
  <si>
    <t>#</t>
  </si>
  <si>
    <t>Penalties</t>
  </si>
  <si>
    <t>Penalty</t>
  </si>
  <si>
    <t>Total Score</t>
  </si>
  <si>
    <t>Place</t>
  </si>
  <si>
    <t>Student Names:</t>
  </si>
  <si>
    <t>School # 1 Name:</t>
  </si>
  <si>
    <t>School # 2 Name:</t>
  </si>
  <si>
    <t>School # 3 Name:</t>
  </si>
  <si>
    <t>Student Entry</t>
  </si>
  <si>
    <t>Forest Lake</t>
  </si>
  <si>
    <t>Stillwater</t>
  </si>
  <si>
    <t>List of Schools:</t>
  </si>
  <si>
    <t>Richfield</t>
  </si>
  <si>
    <t>Itasca</t>
  </si>
  <si>
    <t>Osseo-Maple Grove</t>
  </si>
  <si>
    <t>Columbia Heights</t>
  </si>
  <si>
    <t>Bloomington</t>
  </si>
  <si>
    <t>Wayzata</t>
  </si>
  <si>
    <t>St. Louis Park</t>
  </si>
  <si>
    <t>Hopkins</t>
  </si>
  <si>
    <t>Prior Lake</t>
  </si>
  <si>
    <t>Edina</t>
  </si>
  <si>
    <t>Total</t>
  </si>
  <si>
    <t xml:space="preserve"> Total Score</t>
  </si>
  <si>
    <t>Draw #</t>
  </si>
  <si>
    <t>Name</t>
  </si>
  <si>
    <t>360 Walkover Front</t>
  </si>
  <si>
    <t>SCORE</t>
  </si>
  <si>
    <t>PLACE</t>
  </si>
  <si>
    <t>Judge 1</t>
  </si>
  <si>
    <t>Judge 2</t>
  </si>
  <si>
    <t>Judge 3</t>
  </si>
  <si>
    <t>Judge 4</t>
  </si>
  <si>
    <t>Judge 5</t>
  </si>
  <si>
    <t>Eden Prairie</t>
  </si>
  <si>
    <t/>
  </si>
  <si>
    <t>344 Neptunus</t>
  </si>
  <si>
    <t xml:space="preserve"> 301 Barracuda</t>
  </si>
  <si>
    <t>Ella Anderson</t>
  </si>
  <si>
    <t>Malissa Ball</t>
  </si>
  <si>
    <t>Jane Burk</t>
  </si>
  <si>
    <t>Annie Larson</t>
  </si>
  <si>
    <t>Cora Martinez</t>
  </si>
  <si>
    <t>Bridget Olson</t>
  </si>
  <si>
    <t>Lydia Bergeron</t>
  </si>
  <si>
    <t>Lindsey Biebl</t>
  </si>
  <si>
    <t>Leigh Boettner Johnson</t>
  </si>
  <si>
    <t>Elizabeth Campbell</t>
  </si>
  <si>
    <t>Tessa Crohn</t>
  </si>
  <si>
    <t>Alle Hale</t>
  </si>
  <si>
    <t>Lydia Hansen</t>
  </si>
  <si>
    <t>Mia Janisch</t>
  </si>
  <si>
    <t>Naomi Krueger</t>
  </si>
  <si>
    <t>Alise Ostercamp</t>
  </si>
  <si>
    <t>Bridget Beynon</t>
  </si>
  <si>
    <t>Brecken Carr</t>
  </si>
  <si>
    <t>Megan Ihfe</t>
  </si>
  <si>
    <t>Sophie Jarosz</t>
  </si>
  <si>
    <t>Kenzie Klein</t>
  </si>
  <si>
    <t>LaCresia Meyer</t>
  </si>
  <si>
    <t>Fallon Olson</t>
  </si>
  <si>
    <t>Amanda Pothen</t>
  </si>
  <si>
    <t>Anna Stockinger</t>
  </si>
  <si>
    <t>Moriah Ulbricht</t>
  </si>
  <si>
    <t>Lacey Wedell</t>
  </si>
  <si>
    <t>Sierra Nutter</t>
  </si>
  <si>
    <t>Emily Ostercamp</t>
  </si>
  <si>
    <t>Megan Palmer</t>
  </si>
  <si>
    <t>Michelle Perkins</t>
  </si>
  <si>
    <t>Mika Peterson</t>
  </si>
  <si>
    <t>Dani Sardeson</t>
  </si>
  <si>
    <t>Paige Thurnbeck</t>
  </si>
  <si>
    <t>Elizabeth Blount</t>
  </si>
  <si>
    <t>Andrea Dunrud</t>
  </si>
  <si>
    <t>Jessica Hentges</t>
  </si>
  <si>
    <t>Emma Stockinger</t>
  </si>
  <si>
    <t>Emily Barr</t>
  </si>
  <si>
    <t>Heather Breidenbach</t>
  </si>
  <si>
    <t>Holly Drazenovich</t>
  </si>
  <si>
    <t>Anna Ganser</t>
  </si>
  <si>
    <t>Danielle Hawes</t>
  </si>
  <si>
    <t>Elisabeth Heitzig</t>
  </si>
  <si>
    <t>Caroline LaBord</t>
  </si>
  <si>
    <t>Hannah Littel</t>
  </si>
  <si>
    <t>Rachel Knox</t>
  </si>
  <si>
    <t>Gabriela Marick</t>
  </si>
  <si>
    <t>Elizabeth McBride</t>
  </si>
  <si>
    <t>Kelly McNamee</t>
  </si>
  <si>
    <t>Katherine Olsen</t>
  </si>
  <si>
    <t>Jessica Ruohoniemi</t>
  </si>
  <si>
    <t>Abigail Tollas</t>
  </si>
  <si>
    <t>Marie Vanderwarn</t>
  </si>
  <si>
    <t>Elena Vrba</t>
  </si>
  <si>
    <t>VARSITY - Osseo Maple Grove v. Forest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</si>
</sst>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0000"/>
  </numFmts>
  <fonts count="38" x14ac:knownFonts="1">
    <font>
      <sz val="10"/>
      <name val="Arial"/>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b/>
      <sz val="12"/>
      <color indexed="10"/>
      <name val="Arial"/>
      <family val="2"/>
    </font>
    <font>
      <b/>
      <sz val="9"/>
      <name val="Arial"/>
      <family val="2"/>
    </font>
    <font>
      <sz val="10"/>
      <name val="Arial"/>
      <family val="2"/>
    </font>
    <font>
      <b/>
      <sz val="10"/>
      <name val="Arial"/>
      <family val="2"/>
    </font>
    <font>
      <b/>
      <i/>
      <sz val="10"/>
      <name val="Arial"/>
      <family val="2"/>
    </font>
    <font>
      <b/>
      <i/>
      <sz val="14"/>
      <name val="Arial"/>
      <family val="2"/>
    </font>
    <font>
      <sz val="10"/>
      <color rgb="FFFF0000"/>
      <name val="Arial"/>
      <family val="2"/>
    </font>
    <font>
      <sz val="12"/>
      <color rgb="FF000000"/>
      <name val="Calibri"/>
      <family val="2"/>
      <scheme val="minor"/>
    </font>
    <font>
      <sz val="12"/>
      <name val="Calibri"/>
      <family val="2"/>
      <scheme val="minor"/>
    </font>
    <font>
      <sz val="10"/>
      <name val="Verdana"/>
      <family val="2"/>
    </font>
    <font>
      <sz val="10"/>
      <color theme="0"/>
      <name val="Arial"/>
      <family val="2"/>
    </font>
    <font>
      <b/>
      <sz val="10"/>
      <color rgb="FF0000FF"/>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Verdana"/>
      <family val="2"/>
    </font>
    <font>
      <b/>
      <sz val="11"/>
      <name val="Arial"/>
      <family val="2"/>
    </font>
    <font>
      <u/>
      <sz val="10"/>
      <color theme="10"/>
      <name val="Arial"/>
      <family val="2"/>
    </font>
    <font>
      <u/>
      <sz val="10"/>
      <color theme="11"/>
      <name val="Arial"/>
      <family val="2"/>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rgb="FF000000"/>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medium">
        <color auto="1"/>
      </top>
      <bottom style="thin">
        <color auto="1"/>
      </bottom>
      <diagonal/>
    </border>
    <border>
      <left/>
      <right style="thin">
        <color auto="1"/>
      </right>
      <top/>
      <bottom/>
      <diagonal/>
    </border>
  </borders>
  <cellStyleXfs count="87">
    <xf numFmtId="0" fontId="0" fillId="0" borderId="0"/>
    <xf numFmtId="0" fontId="8" fillId="0" borderId="0"/>
    <xf numFmtId="0" fontId="15" fillId="0" borderId="0"/>
    <xf numFmtId="43" fontId="8" fillId="0" borderId="0" applyFont="0" applyFill="0" applyBorder="0" applyAlignment="0" applyProtection="0"/>
    <xf numFmtId="0" fontId="2" fillId="0" borderId="0"/>
    <xf numFmtId="0" fontId="8" fillId="0" borderId="0"/>
    <xf numFmtId="43" fontId="8" fillId="0" borderId="0" applyFont="0" applyFill="0" applyBorder="0" applyAlignment="0" applyProtection="0"/>
    <xf numFmtId="0" fontId="2" fillId="0" borderId="0"/>
    <xf numFmtId="0" fontId="18" fillId="0" borderId="0" applyNumberFormat="0" applyFill="0" applyBorder="0" applyAlignment="0" applyProtection="0"/>
    <xf numFmtId="0" fontId="19" fillId="0" borderId="26" applyNumberFormat="0" applyFill="0" applyAlignment="0" applyProtection="0"/>
    <xf numFmtId="0" fontId="20" fillId="0" borderId="27" applyNumberFormat="0" applyFill="0" applyAlignment="0" applyProtection="0"/>
    <xf numFmtId="0" fontId="21" fillId="0" borderId="28"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9" applyNumberFormat="0" applyAlignment="0" applyProtection="0"/>
    <xf numFmtId="0" fontId="26" fillId="7" borderId="30" applyNumberFormat="0" applyAlignment="0" applyProtection="0"/>
    <xf numFmtId="0" fontId="27" fillId="7" borderId="29" applyNumberFormat="0" applyAlignment="0" applyProtection="0"/>
    <xf numFmtId="0" fontId="28" fillId="0" borderId="31" applyNumberFormat="0" applyFill="0" applyAlignment="0" applyProtection="0"/>
    <xf numFmtId="0" fontId="29" fillId="8"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 fillId="0" borderId="0"/>
    <xf numFmtId="0" fontId="1" fillId="9" borderId="33"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14">
    <xf numFmtId="0" fontId="0" fillId="0" borderId="0" xfId="0"/>
    <xf numFmtId="0" fontId="0" fillId="0" borderId="0" xfId="0" applyFill="1" applyBorder="1"/>
    <xf numFmtId="0" fontId="4" fillId="0" borderId="0" xfId="0" applyFont="1"/>
    <xf numFmtId="0" fontId="4" fillId="0" borderId="0" xfId="0" applyFont="1" applyAlignment="1">
      <alignment horizontal="right"/>
    </xf>
    <xf numFmtId="0" fontId="4" fillId="0" borderId="1" xfId="0" applyFont="1" applyBorder="1"/>
    <xf numFmtId="164" fontId="5" fillId="0" borderId="0" xfId="0" applyNumberFormat="1" applyFont="1"/>
    <xf numFmtId="164" fontId="6" fillId="0" borderId="2" xfId="0" applyNumberFormat="1" applyFont="1" applyBorder="1" applyAlignment="1">
      <alignment horizontal="center"/>
    </xf>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0" xfId="0" applyNumberFormat="1" applyFont="1" applyAlignment="1">
      <alignment horizontal="right"/>
    </xf>
    <xf numFmtId="165" fontId="5" fillId="0" borderId="3" xfId="0" applyNumberFormat="1" applyFont="1" applyBorder="1"/>
    <xf numFmtId="165" fontId="5" fillId="0" borderId="0" xfId="0" applyNumberFormat="1" applyFont="1"/>
    <xf numFmtId="165" fontId="4" fillId="0" borderId="3" xfId="0" applyNumberFormat="1" applyFont="1" applyBorder="1"/>
    <xf numFmtId="165" fontId="4" fillId="0" borderId="1" xfId="0" applyNumberFormat="1" applyFont="1" applyBorder="1"/>
    <xf numFmtId="165" fontId="4" fillId="0" borderId="0" xfId="0" applyNumberFormat="1" applyFont="1"/>
    <xf numFmtId="164" fontId="6" fillId="0" borderId="2" xfId="0" applyNumberFormat="1" applyFont="1" applyBorder="1" applyAlignment="1">
      <alignment horizontal="left"/>
    </xf>
    <xf numFmtId="165" fontId="5" fillId="0" borderId="1" xfId="0" applyNumberFormat="1" applyFont="1" applyBorder="1" applyAlignment="1">
      <alignment horizontal="center"/>
    </xf>
    <xf numFmtId="165" fontId="5" fillId="0" borderId="0" xfId="0" applyNumberFormat="1" applyFont="1" applyAlignment="1">
      <alignment horizontal="center"/>
    </xf>
    <xf numFmtId="165" fontId="5" fillId="0" borderId="4" xfId="0" applyNumberFormat="1" applyFont="1" applyBorder="1" applyAlignment="1">
      <alignment horizontal="center"/>
    </xf>
    <xf numFmtId="164" fontId="6" fillId="0" borderId="3" xfId="0" applyNumberFormat="1" applyFont="1" applyBorder="1" applyAlignment="1">
      <alignment horizontal="right"/>
    </xf>
    <xf numFmtId="164" fontId="6" fillId="0" borderId="2" xfId="0" applyNumberFormat="1" applyFont="1" applyBorder="1" applyAlignment="1">
      <alignment horizontal="right"/>
    </xf>
    <xf numFmtId="165" fontId="4" fillId="0" borderId="1" xfId="0" applyNumberFormat="1" applyFont="1" applyBorder="1" applyAlignment="1">
      <alignment horizontal="center" wrapText="1"/>
    </xf>
    <xf numFmtId="165" fontId="4" fillId="0" borderId="0" xfId="0" applyNumberFormat="1" applyFont="1" applyAlignment="1">
      <alignment horizontal="center"/>
    </xf>
    <xf numFmtId="165" fontId="5" fillId="0" borderId="1" xfId="0" applyNumberFormat="1" applyFont="1" applyBorder="1" applyAlignment="1" applyProtection="1">
      <alignment horizontal="center"/>
      <protection locked="0"/>
    </xf>
    <xf numFmtId="164" fontId="8" fillId="0" borderId="1" xfId="0" applyNumberFormat="1" applyFont="1" applyBorder="1" applyAlignment="1">
      <alignment horizontal="center"/>
    </xf>
    <xf numFmtId="0" fontId="9" fillId="0" borderId="0" xfId="0" applyFont="1" applyAlignment="1">
      <alignment horizontal="center"/>
    </xf>
    <xf numFmtId="0" fontId="9" fillId="0" borderId="0" xfId="0" applyFont="1"/>
    <xf numFmtId="164" fontId="5" fillId="0" borderId="0" xfId="0" applyNumberFormat="1" applyFont="1" applyBorder="1"/>
    <xf numFmtId="165" fontId="4" fillId="0" borderId="0" xfId="0" applyNumberFormat="1" applyFont="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0" fillId="0" borderId="1" xfId="0" applyBorder="1"/>
    <xf numFmtId="164" fontId="4" fillId="0" borderId="1" xfId="0" applyNumberFormat="1" applyFont="1" applyBorder="1"/>
    <xf numFmtId="0" fontId="12" fillId="0" borderId="0" xfId="0" applyFont="1"/>
    <xf numFmtId="0" fontId="12" fillId="0" borderId="0" xfId="0" applyFont="1"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0" borderId="15" xfId="0" applyFont="1" applyBorder="1"/>
    <xf numFmtId="0" fontId="8" fillId="0" borderId="1" xfId="0" applyFont="1" applyBorder="1"/>
    <xf numFmtId="0" fontId="0" fillId="0" borderId="0" xfId="0" applyBorder="1"/>
    <xf numFmtId="165" fontId="5" fillId="0" borderId="0" xfId="0" applyNumberFormat="1" applyFont="1" applyBorder="1" applyAlignment="1">
      <alignment horizontal="center"/>
    </xf>
    <xf numFmtId="164" fontId="5" fillId="0" borderId="0" xfId="0" applyNumberFormat="1" applyFont="1" applyBorder="1" applyAlignment="1">
      <alignment horizontal="center"/>
    </xf>
    <xf numFmtId="165" fontId="5" fillId="0" borderId="0" xfId="0" applyNumberFormat="1" applyFont="1" applyBorder="1"/>
    <xf numFmtId="164" fontId="5" fillId="0" borderId="0" xfId="0" applyNumberFormat="1" applyFont="1" applyBorder="1" applyAlignment="1">
      <alignment horizontal="right"/>
    </xf>
    <xf numFmtId="2" fontId="0" fillId="0" borderId="0" xfId="0" applyNumberFormat="1" applyBorder="1"/>
    <xf numFmtId="1" fontId="4" fillId="0" borderId="1" xfId="0" applyNumberFormat="1" applyFont="1" applyBorder="1" applyAlignment="1">
      <alignment horizontal="center"/>
    </xf>
    <xf numFmtId="1" fontId="5" fillId="0" borderId="1" xfId="0" applyNumberFormat="1" applyFont="1" applyBorder="1" applyAlignment="1">
      <alignment horizontal="center"/>
    </xf>
    <xf numFmtId="0" fontId="0" fillId="0" borderId="0" xfId="0" applyAlignment="1">
      <alignment horizontal="center"/>
    </xf>
    <xf numFmtId="0" fontId="5" fillId="0" borderId="1" xfId="0" applyFont="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8" fillId="0" borderId="0" xfId="0" applyFont="1"/>
    <xf numFmtId="0" fontId="0" fillId="0" borderId="1" xfId="0" applyBorder="1" applyAlignment="1">
      <alignment horizontal="center"/>
    </xf>
    <xf numFmtId="164" fontId="4" fillId="0" borderId="2" xfId="0" applyNumberFormat="1" applyFont="1" applyBorder="1" applyAlignment="1"/>
    <xf numFmtId="164" fontId="4" fillId="0" borderId="11" xfId="0" applyNumberFormat="1" applyFont="1" applyBorder="1" applyAlignment="1"/>
    <xf numFmtId="0" fontId="8" fillId="0" borderId="16" xfId="0" applyFont="1" applyBorder="1"/>
    <xf numFmtId="165" fontId="7"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xf>
    <xf numFmtId="0" fontId="13" fillId="0" borderId="18" xfId="0" applyFont="1" applyBorder="1"/>
    <xf numFmtId="0" fontId="14" fillId="0" borderId="18" xfId="0" applyFont="1" applyBorder="1"/>
    <xf numFmtId="0" fontId="3" fillId="0" borderId="18" xfId="1" applyFont="1" applyBorder="1" applyAlignment="1">
      <alignment horizontal="center" vertical="center"/>
    </xf>
    <xf numFmtId="0" fontId="3" fillId="0" borderId="18" xfId="1" applyFont="1" applyBorder="1" applyAlignment="1">
      <alignment horizontal="center"/>
    </xf>
    <xf numFmtId="0" fontId="4" fillId="0" borderId="0" xfId="0" applyFont="1" applyBorder="1"/>
    <xf numFmtId="165" fontId="4" fillId="0" borderId="0" xfId="0" applyNumberFormat="1" applyFont="1" applyBorder="1" applyAlignment="1">
      <alignment horizontal="center"/>
    </xf>
    <xf numFmtId="1" fontId="4" fillId="0" borderId="0" xfId="0" applyNumberFormat="1" applyFont="1" applyBorder="1" applyAlignment="1">
      <alignment horizontal="center"/>
    </xf>
    <xf numFmtId="0" fontId="5" fillId="0" borderId="0" xfId="0" applyFont="1" applyBorder="1" applyAlignment="1" applyProtection="1">
      <alignment horizontal="center"/>
      <protection locked="0"/>
    </xf>
    <xf numFmtId="165" fontId="5" fillId="0" borderId="0" xfId="0" applyNumberFormat="1" applyFont="1" applyBorder="1" applyAlignment="1" applyProtection="1">
      <alignment horizontal="center"/>
      <protection locked="0"/>
    </xf>
    <xf numFmtId="1" fontId="5" fillId="0" borderId="19" xfId="0" applyNumberFormat="1" applyFont="1" applyBorder="1" applyAlignment="1">
      <alignment horizontal="center"/>
    </xf>
    <xf numFmtId="0" fontId="8" fillId="0" borderId="0" xfId="1"/>
    <xf numFmtId="0" fontId="16" fillId="0" borderId="0" xfId="1" applyFont="1"/>
    <xf numFmtId="0" fontId="4" fillId="0" borderId="20" xfId="0" applyFont="1" applyBorder="1"/>
    <xf numFmtId="165" fontId="4" fillId="0" borderId="20" xfId="0" applyNumberFormat="1" applyFont="1" applyBorder="1"/>
    <xf numFmtId="1" fontId="4" fillId="0" borderId="20" xfId="0" applyNumberFormat="1" applyFont="1" applyBorder="1" applyAlignment="1">
      <alignment horizontal="center"/>
    </xf>
    <xf numFmtId="165" fontId="5" fillId="0" borderId="20" xfId="0" applyNumberFormat="1" applyFont="1" applyBorder="1" applyAlignment="1">
      <alignment horizontal="center"/>
    </xf>
    <xf numFmtId="164" fontId="5" fillId="0" borderId="20" xfId="0" applyNumberFormat="1" applyFont="1" applyBorder="1" applyAlignment="1">
      <alignment horizontal="center"/>
    </xf>
    <xf numFmtId="0" fontId="4" fillId="0" borderId="20" xfId="0" applyFont="1" applyBorder="1" applyAlignment="1">
      <alignment horizontal="center"/>
    </xf>
    <xf numFmtId="0" fontId="5" fillId="0" borderId="20" xfId="0" applyFont="1" applyBorder="1" applyAlignment="1" applyProtection="1">
      <alignment horizontal="center"/>
      <protection locked="0"/>
    </xf>
    <xf numFmtId="165" fontId="5" fillId="0" borderId="20" xfId="0" applyNumberFormat="1" applyFont="1" applyBorder="1" applyAlignment="1" applyProtection="1">
      <alignment horizontal="center"/>
      <protection locked="0"/>
    </xf>
    <xf numFmtId="0" fontId="0" fillId="0" borderId="21" xfId="0" pivotButton="1" applyBorder="1"/>
    <xf numFmtId="0" fontId="0" fillId="0" borderId="22" xfId="0" applyBorder="1"/>
    <xf numFmtId="0" fontId="0" fillId="0" borderId="23" xfId="0" applyBorder="1"/>
    <xf numFmtId="0" fontId="0" fillId="0" borderId="24" xfId="0" applyBorder="1"/>
    <xf numFmtId="166" fontId="0" fillId="0" borderId="25" xfId="0" applyNumberFormat="1" applyBorder="1"/>
    <xf numFmtId="0" fontId="17" fillId="0" borderId="21" xfId="0" pivotButton="1" applyFont="1" applyBorder="1" applyAlignment="1">
      <alignment horizontal="center"/>
    </xf>
    <xf numFmtId="0" fontId="0" fillId="0" borderId="24" xfId="0" applyBorder="1" applyAlignment="1">
      <alignment horizontal="center"/>
    </xf>
    <xf numFmtId="0" fontId="0" fillId="0" borderId="21" xfId="0" applyBorder="1"/>
    <xf numFmtId="166" fontId="0" fillId="0" borderId="23" xfId="0" applyNumberFormat="1" applyBorder="1"/>
    <xf numFmtId="0" fontId="17" fillId="0" borderId="21" xfId="0" pivotButton="1" applyFont="1" applyBorder="1"/>
    <xf numFmtId="0" fontId="0" fillId="0" borderId="21" xfId="0" applyBorder="1" applyAlignment="1">
      <alignment horizontal="center"/>
    </xf>
    <xf numFmtId="0" fontId="0" fillId="0" borderId="18" xfId="0" applyBorder="1" applyAlignment="1">
      <alignment horizontal="center"/>
    </xf>
    <xf numFmtId="0" fontId="8" fillId="0" borderId="18" xfId="0" applyFont="1" applyBorder="1"/>
    <xf numFmtId="0" fontId="0" fillId="0" borderId="36" xfId="0" applyBorder="1"/>
    <xf numFmtId="0" fontId="13" fillId="0" borderId="35" xfId="0" applyFont="1" applyBorder="1"/>
    <xf numFmtId="0" fontId="0" fillId="0" borderId="18" xfId="0" applyBorder="1"/>
    <xf numFmtId="0" fontId="13" fillId="0" borderId="1" xfId="0" applyFont="1" applyBorder="1"/>
    <xf numFmtId="0" fontId="0" fillId="0" borderId="19" xfId="0" applyBorder="1"/>
    <xf numFmtId="0" fontId="4" fillId="0" borderId="18" xfId="0" applyFont="1" applyBorder="1" applyAlignment="1">
      <alignment horizontal="center"/>
    </xf>
    <xf numFmtId="0" fontId="4" fillId="34" borderId="18" xfId="0" applyFont="1" applyFill="1" applyBorder="1" applyAlignment="1">
      <alignment horizontal="center"/>
    </xf>
    <xf numFmtId="0" fontId="4" fillId="0" borderId="13" xfId="0" applyFont="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164" fontId="4" fillId="0" borderId="2" xfId="0" applyNumberFormat="1" applyFont="1" applyBorder="1" applyAlignment="1">
      <alignment horizontal="left"/>
    </xf>
    <xf numFmtId="164" fontId="4" fillId="0" borderId="11" xfId="0" applyNumberFormat="1" applyFont="1" applyBorder="1" applyAlignment="1">
      <alignment horizontal="left"/>
    </xf>
    <xf numFmtId="164" fontId="4" fillId="0" borderId="2" xfId="0" applyNumberFormat="1" applyFont="1" applyBorder="1" applyAlignment="1"/>
    <xf numFmtId="0" fontId="0" fillId="0" borderId="11" xfId="0" applyBorder="1" applyAlignment="1"/>
    <xf numFmtId="0" fontId="35" fillId="0" borderId="0" xfId="0" applyFont="1" applyAlignment="1">
      <alignment horizontal="center"/>
    </xf>
  </cellXfs>
  <cellStyles count="87">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2" xfId="6"/>
    <cellStyle name="Comma 3" xfId="3"/>
    <cellStyle name="Explanatory Text" xfId="22" builtinId="53" customBuilti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Input" xfId="16" builtinId="20" customBuiltin="1"/>
    <cellStyle name="Linked Cell" xfId="19" builtinId="24" customBuiltin="1"/>
    <cellStyle name="Neutral" xfId="15" builtinId="28" customBuiltin="1"/>
    <cellStyle name="Normal" xfId="0" builtinId="0"/>
    <cellStyle name="Normal 2" xfId="1"/>
    <cellStyle name="Normal 2 2" xfId="5"/>
    <cellStyle name="Normal 2 3" xfId="2"/>
    <cellStyle name="Normal 3" xfId="4"/>
    <cellStyle name="Normal 3 2" xfId="7"/>
    <cellStyle name="Normal 4" xfId="48"/>
    <cellStyle name="Normal 5" xfId="49"/>
    <cellStyle name="Note 2" xfId="50"/>
    <cellStyle name="Output" xfId="17" builtinId="21" customBuiltin="1"/>
    <cellStyle name="Title" xfId="8" builtinId="15" customBuiltin="1"/>
    <cellStyle name="Total" xfId="23" builtinId="25" customBuiltin="1"/>
    <cellStyle name="Warning Text" xfId="21" builtinId="11" customBuiltin="1"/>
  </cellStyles>
  <dxfs count="498">
    <dxf>
      <numFmt numFmtId="166" formatCode="0.00000"/>
    </dxf>
    <dxf>
      <alignment horizontal="center" readingOrder="0"/>
    </dxf>
    <dxf>
      <font>
        <b/>
        <color rgb="FF0000FF"/>
      </font>
      <alignment horizontal="center" readingOrder="0"/>
    </dxf>
    <dxf>
      <numFmt numFmtId="166" formatCode="0.00000"/>
    </dxf>
    <dxf>
      <alignment horizontal="center" readingOrder="0"/>
    </dxf>
    <dxf>
      <font>
        <b/>
        <color rgb="FF0000FF"/>
      </font>
      <alignment horizontal="center" readingOrder="0"/>
    </dxf>
    <dxf>
      <numFmt numFmtId="166" formatCode="0.00000"/>
    </dxf>
    <dxf>
      <alignment horizontal="center" readingOrder="0"/>
    </dxf>
    <dxf>
      <font>
        <color rgb="FF0000FF"/>
      </font>
    </dxf>
    <dxf>
      <font>
        <color rgb="FF0000FF"/>
      </font>
    </dxf>
    <dxf>
      <font>
        <color rgb="FF0000FF"/>
      </font>
    </dxf>
    <dxf>
      <font>
        <color rgb="FF0000FF"/>
      </font>
    </dxf>
    <dxf>
      <font>
        <color rgb="FF0000FF"/>
      </font>
    </dxf>
    <dxf>
      <font>
        <b/>
      </font>
    </dxf>
    <dxf>
      <font>
        <b/>
      </font>
    </dxf>
    <dxf>
      <font>
        <b/>
      </font>
    </dxf>
    <dxf>
      <font>
        <b/>
      </font>
    </dxf>
    <dxf>
      <font>
        <b/>
      </font>
    </dxf>
    <dxf>
      <alignment horizontal="center"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2</xdr:row>
      <xdr:rowOff>0</xdr:rowOff>
    </xdr:from>
    <xdr:to>
      <xdr:col>5</xdr:col>
      <xdr:colOff>0</xdr:colOff>
      <xdr:row>4</xdr:row>
      <xdr:rowOff>228600</xdr:rowOff>
    </xdr:to>
    <xdr:pic macro="[0]!Macro1">
      <xdr:nvPicPr>
        <xdr:cNvPr id="2060" name="Picture 1" descr="MC90023214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447675"/>
          <a:ext cx="600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4</xdr:col>
      <xdr:colOff>0</xdr:colOff>
      <xdr:row>0</xdr:row>
      <xdr:rowOff>390525</xdr:rowOff>
    </xdr:to>
    <xdr:sp macro="[0]!update_pivot_tables" textlink="">
      <xdr:nvSpPr>
        <xdr:cNvPr id="2" name="Rounded Rectangle 1"/>
        <xdr:cNvSpPr/>
      </xdr:nvSpPr>
      <xdr:spPr>
        <a:xfrm>
          <a:off x="9534525" y="28575"/>
          <a:ext cx="1009650" cy="361950"/>
        </a:xfrm>
        <a:prstGeom prst="roundRect">
          <a:avLst/>
        </a:prstGeom>
      </xdr:spPr>
      <xdr:style>
        <a:lnRef idx="0">
          <a:schemeClr val="accent5"/>
        </a:lnRef>
        <a:fillRef idx="1003">
          <a:schemeClr val="lt1"/>
        </a:fillRef>
        <a:effectRef idx="3">
          <a:schemeClr val="accent5"/>
        </a:effectRef>
        <a:fontRef idx="minor">
          <a:schemeClr val="lt1"/>
        </a:fontRef>
      </xdr:style>
      <xdr:txBody>
        <a:bodyPr vertOverflow="clip" horzOverflow="clip" rtlCol="0" anchor="ctr">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1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Update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ie/AppData/Local/Microsoft/Windows/Temporary%20Internet%20Files/Content.IE5/WUW600M9/3.29%20Forest%20Lake%20figu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Entry"/>
      <sheetName val="Fig 1 Ballet Leg"/>
      <sheetName val="Fig 2 Somersault, Back Tuck"/>
      <sheetName val="Fig 3 Somersault, Front Pike"/>
      <sheetName val="Fig 4 Optional"/>
      <sheetName val="Totals"/>
      <sheetName val="Draw"/>
      <sheetName val="Schools"/>
      <sheetName val="Official Draw"/>
      <sheetName val="Meet Results"/>
    </sheetNames>
    <sheetDataSet>
      <sheetData sheetId="0"/>
      <sheetData sheetId="1"/>
      <sheetData sheetId="2"/>
      <sheetData sheetId="3"/>
      <sheetData sheetId="4"/>
      <sheetData sheetId="5"/>
      <sheetData sheetId="6">
        <row r="2">
          <cell r="E2">
            <v>1</v>
          </cell>
        </row>
        <row r="3">
          <cell r="E3">
            <v>2</v>
          </cell>
        </row>
        <row r="4">
          <cell r="E4">
            <v>3</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hrine Heitzig" refreshedDate="42458.821181481479" createdVersion="4" refreshedVersion="4" minRefreshableVersion="3" recordCount="149">
  <cacheSource type="worksheet">
    <worksheetSource ref="A1:K150" sheet="Totals"/>
  </cacheSource>
  <cacheFields count="11">
    <cacheField name="#" numFmtId="0">
      <sharedItems containsString="0" containsBlank="1" containsNumber="1" containsInteger="1" minValue="1" maxValue="72" count="7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m/>
        <n v="57" u="1"/>
        <n v="59" u="1"/>
        <n v="61" u="1"/>
        <n v="63" u="1"/>
        <n v="66" u="1"/>
        <n v="70" u="1"/>
        <n v="65" u="1"/>
        <n v="69" u="1"/>
        <n v="56" u="1"/>
        <n v="58" u="1"/>
        <n v="60" u="1"/>
        <n v="62" u="1"/>
        <n v="64" u="1"/>
        <n v="68" u="1"/>
        <n v="72" u="1"/>
        <n v="67" u="1"/>
        <n v="71" u="1"/>
      </sharedItems>
    </cacheField>
    <cacheField name="Swimmer" numFmtId="0">
      <sharedItems containsBlank="1" count="129">
        <s v="Anna Stockinger"/>
        <s v="Abigail Tollas"/>
        <s v="Tessa Crohn"/>
        <s v="Ella Anderson"/>
        <s v="Lydia Bergeron"/>
        <s v="Elena Vrba"/>
        <s v="Hannah Littel"/>
        <s v="Megan Ihfe"/>
        <s v="Katherine Olsen"/>
        <s v="Leigh Boettner Johnson"/>
        <s v="Alise Ostercamp"/>
        <s v="Lindsey Biebl"/>
        <s v="Gabriela Marick"/>
        <s v="Emma Stockinger"/>
        <s v="Sierra Nutter"/>
        <s v="Rachel Knox"/>
        <s v="LaCresia Meyer"/>
        <s v="Emily Ostercamp"/>
        <s v="Naomi Krueger"/>
        <s v="Jessica Hentges"/>
        <s v="Bridget Beynon"/>
        <s v="Emily Barr"/>
        <s v="Michelle Perkins"/>
        <s v="Malissa Ball"/>
        <s v="Heather Breidenbach"/>
        <s v="Dani Sardeson"/>
        <s v="Amanda Pothen"/>
        <s v="Lacey Wedell"/>
        <s v="Andrea Dunrud"/>
        <s v="Marie Vanderwarn"/>
        <s v="Elisabeth Heitzig"/>
        <s v="Mika Peterson"/>
        <s v="Kelly McNamee"/>
        <s v="Mia Janisch"/>
        <s v="Jane Burk"/>
        <s v="Moriah Ulbricht"/>
        <s v="Elizabeth Campbell"/>
        <s v="Annie Larson"/>
        <s v="Danielle Hawes"/>
        <s v="Paige Thurnbeck"/>
        <s v="Brecken Carr"/>
        <s v="Bridget Olson"/>
        <s v="Elizabeth Blount"/>
        <s v="Megan Palmer"/>
        <s v="Holly Drazenovich"/>
        <s v="Jessica Ruohoniemi"/>
        <s v="Cora Martinez"/>
        <s v="Kenzie Klein"/>
        <s v="Alle Hale"/>
        <s v="Sophie Jarosz"/>
        <s v="Elizabeth McBride"/>
        <s v="Lydia Hansen"/>
        <s v="Anna Ganser"/>
        <s v="Fallon Olson"/>
        <s v="Caroline LaBord"/>
        <m/>
        <s v="Carly Denn" u="1"/>
        <s v="Katie Gunderson" u="1"/>
        <s v="Elissa Marble" u="1"/>
        <s v="Jessica Mader" u="1"/>
        <s v="Great Friedrich" u="1"/>
        <s v="Kristen Ho" u="1"/>
        <s v="Maggie Cleary" u="1"/>
        <s v="Amelia Merfeld" u="1"/>
        <s v="Ellie Gaskill" u="1"/>
        <s v="Casey Shannahan" u="1"/>
        <s v="Belle Marty" u="1"/>
        <s v="Claire Marti" u="1"/>
        <s v="Kaitlyn Ho" u="1"/>
        <s v="Maggie Lundberg" u="1"/>
        <s v="Elizabeth Coleman" u="1"/>
        <s v="Victoria Carlson" u="1"/>
        <s v="Bridget Werner" u="1"/>
        <s v="Bridgette Fink" u="1"/>
        <s v="Elizabeth Olson" u="1"/>
        <s v="Jordan Ashby" u="1"/>
        <s v="Emma Peterson" u="1"/>
        <s v="Lily Provenzano" u="1"/>
        <s v="Krissy Kerr" u="1"/>
        <s v="Julia Johnson" u="1"/>
        <s v="Ellie Hetcher" u="1"/>
        <s v="Alyssa Peck" u="1"/>
        <s v="Emily Olson" u="1"/>
        <s v="Annie Carlson" u="1"/>
        <s v="Kathleen Skoggins" u="1"/>
        <s v="Sagit Nachmias" u="1"/>
        <s v="Ashley Dooley" u="1"/>
        <s v="Emily Kurtz" u="1"/>
        <s v="Alexia Harrison" u="1"/>
        <s v="Morgan Carlstrom" u="1"/>
        <s v="Sarah Langaard" u="1"/>
        <s v="Madison Chadwick" u="1"/>
        <s v="Jackie Squires-Sperling" u="1"/>
        <s v="Sarah Thommen" u="1"/>
        <s v="Kelly Garzon-Herrera" u="1"/>
        <s v="Claire Carlson" u="1"/>
        <s v="Katie Mollison" u="1"/>
        <s v="Aubrey Thorburn" u="1"/>
        <s v="Grace Mc Gurran" u="1"/>
        <s v="Amy Denn" u="1"/>
        <s v="Lola Brown" u="1"/>
        <s v="Brooke Gruidl" u="1"/>
        <s v="Madison Drobny" u="1"/>
        <s v="Addie Kirscht" u="1"/>
        <s v="Dede DeFreese" u="1"/>
        <s v="Ellen Mattson" u="1"/>
        <s v="Kelly Jesson" u="1"/>
        <s v="Abby Stokes" u="1"/>
        <s v="Ava Bandt" u="1"/>
        <s v="Marit Lebakken" u="1"/>
        <s v="Sophie Dirnberger" u="1"/>
        <s v="Alayna Roess" u="1"/>
        <s v="Nicole Wothe" u="1"/>
        <s v="Cassidy Coats" u="1"/>
        <s v="Sarah Lentsch" u="1"/>
        <s v="Jenna Barnhart" u="1"/>
        <s v="Greta Edmundson" u="1"/>
        <s v="Summer Peterson" u="1"/>
        <s v="Student Names:" u="1"/>
        <s v="Lauren Herrmann" u="1"/>
        <s v="Ruchita Jain" u="1"/>
        <s v="Jennifer Enriquez" u="1"/>
        <s v="Maggie Wells" u="1"/>
        <s v="Rachel Mansky" u="1"/>
        <s v="Margarita Lyadova" u="1"/>
        <s v="Lisa Abascal Larson" u="1"/>
        <s v="Parker Krutsch" u="1"/>
        <s v="Clara Larson" u="1"/>
        <s v="Dani Marty" u="1"/>
      </sharedItems>
    </cacheField>
    <cacheField name="School" numFmtId="0">
      <sharedItems containsBlank="1" count="5">
        <s v="Forest Lake"/>
        <s v="Osseo-Maple Grove"/>
        <m/>
        <s v="Hopkins" u="1"/>
        <s v="Edina" u="1"/>
      </sharedItems>
    </cacheField>
    <cacheField name="Total Score" numFmtId="165">
      <sharedItems containsMixedTypes="1" containsNumber="1" minValue="0" maxValue="67.925438596491233"/>
    </cacheField>
    <cacheField name="Place" numFmtId="1">
      <sharedItems containsMixedTypes="1" containsNumber="1" containsInteger="1" minValue="1" maxValue="55" count="55">
        <n v="23"/>
        <n v="33"/>
        <n v="26"/>
        <n v="27"/>
        <n v="16"/>
        <n v="36"/>
        <n v="30"/>
        <n v="18"/>
        <n v="49"/>
        <n v="51"/>
        <n v="35"/>
        <n v="34"/>
        <n v="15"/>
        <n v="24"/>
        <n v="40"/>
        <n v="55"/>
        <n v="19"/>
        <n v="14"/>
        <n v="39"/>
        <n v="37"/>
        <n v="32"/>
        <n v="45"/>
        <n v="5"/>
        <n v="43"/>
        <n v="54"/>
        <n v="6"/>
        <n v="11"/>
        <n v="9"/>
        <n v="1"/>
        <n v="29"/>
        <n v="22"/>
        <n v="4"/>
        <n v="48"/>
        <n v="46"/>
        <n v="31"/>
        <n v="28"/>
        <n v="50"/>
        <n v="21"/>
        <n v="8"/>
        <n v="13"/>
        <n v="17"/>
        <n v="25"/>
        <n v="10"/>
        <n v="44"/>
        <n v="47"/>
        <n v="52"/>
        <n v="2"/>
        <n v="42"/>
        <n v="7"/>
        <n v="41"/>
        <n v="12"/>
        <n v="3"/>
        <n v="53"/>
        <s v=""/>
        <n v="20" u="1"/>
      </sharedItems>
    </cacheField>
    <cacheField name="Figure 1" numFmtId="165">
      <sharedItems containsMixedTypes="1" containsNumber="1" minValue="0" maxValue="14.315789473684212"/>
    </cacheField>
    <cacheField name="Figure 2" numFmtId="165">
      <sharedItems containsMixedTypes="1" containsNumber="1" minValue="0" maxValue="17.807017543859651"/>
    </cacheField>
    <cacheField name="Figure 3" numFmtId="165">
      <sharedItems containsMixedTypes="1" containsNumber="1" minValue="0" maxValue="16.736842105263161"/>
    </cacheField>
    <cacheField name="Figure 4" numFmtId="165">
      <sharedItems containsMixedTypes="1" containsNumber="1" minValue="0" maxValue="19.065789473684212"/>
    </cacheField>
    <cacheField name="Penalties" numFmtId="164">
      <sharedItems containsMixedTypes="1" containsNumber="1" containsInteger="1" minValue="0" maxValue="0"/>
    </cacheField>
    <cacheField name="Score" numFmtId="1">
      <sharedItems containsMixedTypes="1" containsNumber="1" containsInteger="1" minValue="0" maxValue="8" count="9">
        <n v="0"/>
        <n v="3"/>
        <n v="2"/>
        <n v="8"/>
        <n v="4"/>
        <n v="6"/>
        <n v="1"/>
        <n v="5"/>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
  <r>
    <x v="0"/>
    <x v="0"/>
    <x v="0"/>
    <n v="55.951754385964918"/>
    <x v="0"/>
    <n v="11.719298245614036"/>
    <n v="15.877192982456142"/>
    <n v="12.789473684210527"/>
    <n v="15.565789473684212"/>
    <n v="0"/>
    <x v="0"/>
  </r>
  <r>
    <x v="1"/>
    <x v="1"/>
    <x v="1"/>
    <n v="54.473684210526322"/>
    <x v="1"/>
    <n v="11.789473684210527"/>
    <n v="14.210526315789474"/>
    <n v="12.631578947368421"/>
    <n v="15.842105263157896"/>
    <n v="0"/>
    <x v="0"/>
  </r>
  <r>
    <x v="2"/>
    <x v="2"/>
    <x v="0"/>
    <n v="55.324561403508781"/>
    <x v="2"/>
    <n v="11.157894736842108"/>
    <n v="15.877192982456142"/>
    <n v="12.631578947368421"/>
    <n v="15.657894736842106"/>
    <n v="0"/>
    <x v="0"/>
  </r>
  <r>
    <x v="3"/>
    <x v="3"/>
    <x v="0"/>
    <n v="55.15789473684211"/>
    <x v="3"/>
    <n v="11.789473684210527"/>
    <n v="15"/>
    <n v="13.263157894736842"/>
    <n v="15.105263157894738"/>
    <n v="0"/>
    <x v="0"/>
  </r>
  <r>
    <x v="4"/>
    <x v="4"/>
    <x v="0"/>
    <n v="57.048245614035096"/>
    <x v="4"/>
    <n v="12.070175438596493"/>
    <n v="14.649122807017545"/>
    <n v="14.210526315789474"/>
    <n v="16.118421052631582"/>
    <n v="0"/>
    <x v="0"/>
  </r>
  <r>
    <x v="5"/>
    <x v="5"/>
    <x v="1"/>
    <n v="53.885964912280699"/>
    <x v="5"/>
    <n v="11.578947368421053"/>
    <n v="14.12280701754386"/>
    <n v="13.263157894736842"/>
    <n v="14.921052631578949"/>
    <n v="0"/>
    <x v="0"/>
  </r>
  <r>
    <x v="6"/>
    <x v="6"/>
    <x v="1"/>
    <n v="54.780701754385973"/>
    <x v="6"/>
    <n v="11.228070175438598"/>
    <n v="13.684210526315789"/>
    <n v="13.657894736842106"/>
    <n v="16.210526315789476"/>
    <n v="0"/>
    <x v="0"/>
  </r>
  <r>
    <x v="7"/>
    <x v="7"/>
    <x v="0"/>
    <n v="56.21052631578948"/>
    <x v="7"/>
    <n v="11.649122807017546"/>
    <n v="14.561403508771932"/>
    <n v="13.973684210526317"/>
    <n v="16.026315789473685"/>
    <n v="0"/>
    <x v="0"/>
  </r>
  <r>
    <x v="8"/>
    <x v="8"/>
    <x v="1"/>
    <n v="49.929824561403514"/>
    <x v="8"/>
    <n v="10.666666666666666"/>
    <n v="13.421052631578949"/>
    <n v="11.289473684210526"/>
    <n v="14.552631578947368"/>
    <n v="0"/>
    <x v="0"/>
  </r>
  <r>
    <x v="9"/>
    <x v="9"/>
    <x v="0"/>
    <n v="48.81578947368422"/>
    <x v="9"/>
    <n v="10.245614035087721"/>
    <n v="13.070175438596491"/>
    <n v="11.131578947368423"/>
    <n v="14.368421052631581"/>
    <n v="0"/>
    <x v="0"/>
  </r>
  <r>
    <x v="10"/>
    <x v="10"/>
    <x v="0"/>
    <n v="54.035087719298247"/>
    <x v="10"/>
    <n v="11.859649122807019"/>
    <n v="14.385964912280702"/>
    <n v="12.868421052631581"/>
    <n v="14.921052631578949"/>
    <n v="0"/>
    <x v="0"/>
  </r>
  <r>
    <x v="11"/>
    <x v="11"/>
    <x v="0"/>
    <n v="54.399122807017548"/>
    <x v="11"/>
    <n v="11.508771929824562"/>
    <n v="15.087719298245615"/>
    <n v="13.342105263157896"/>
    <n v="14.460526315789474"/>
    <n v="0"/>
    <x v="0"/>
  </r>
  <r>
    <x v="12"/>
    <x v="12"/>
    <x v="1"/>
    <n v="57.381578947368425"/>
    <x v="12"/>
    <n v="12.280701754385968"/>
    <n v="15.087719298245615"/>
    <n v="14.447368421052632"/>
    <n v="15.565789473684212"/>
    <n v="0"/>
    <x v="0"/>
  </r>
  <r>
    <x v="13"/>
    <x v="13"/>
    <x v="0"/>
    <n v="55.75"/>
    <x v="13"/>
    <n v="11.228070175438598"/>
    <n v="15.350877192982457"/>
    <n v="13.421052631578949"/>
    <n v="15.750000000000002"/>
    <n v="0"/>
    <x v="0"/>
  </r>
  <r>
    <x v="14"/>
    <x v="14"/>
    <x v="0"/>
    <n v="52.732456140350877"/>
    <x v="14"/>
    <n v="10.666666666666666"/>
    <n v="13.947368421052632"/>
    <n v="13.105263157894738"/>
    <n v="15.013157894736844"/>
    <n v="0"/>
    <x v="0"/>
  </r>
  <r>
    <x v="15"/>
    <x v="15"/>
    <x v="1"/>
    <n v="0"/>
    <x v="15"/>
    <n v="0"/>
    <n v="0"/>
    <n v="0"/>
    <n v="0"/>
    <n v="0"/>
    <x v="0"/>
  </r>
  <r>
    <x v="16"/>
    <x v="16"/>
    <x v="0"/>
    <n v="56.175438596491233"/>
    <x v="16"/>
    <n v="11.578947368421053"/>
    <n v="15.43859649122807"/>
    <n v="14.05263157894737"/>
    <n v="15.105263157894738"/>
    <n v="0"/>
    <x v="0"/>
  </r>
  <r>
    <x v="17"/>
    <x v="17"/>
    <x v="0"/>
    <n v="57.464912280701753"/>
    <x v="17"/>
    <n v="11.789473684210527"/>
    <n v="15.175438596491228"/>
    <n v="14.289473684210527"/>
    <n v="16.210526315789476"/>
    <n v="0"/>
    <x v="0"/>
  </r>
  <r>
    <x v="18"/>
    <x v="18"/>
    <x v="0"/>
    <n v="52.80263157894737"/>
    <x v="18"/>
    <n v="11.228070175438598"/>
    <n v="14.824561403508774"/>
    <n v="12.473684210526317"/>
    <n v="14.276315789473685"/>
    <n v="0"/>
    <x v="0"/>
  </r>
  <r>
    <x v="19"/>
    <x v="19"/>
    <x v="0"/>
    <n v="53.478070175438603"/>
    <x v="19"/>
    <n v="11.438596491228072"/>
    <n v="14.473684210526317"/>
    <n v="13.105263157894738"/>
    <n v="14.460526315789474"/>
    <n v="0"/>
    <x v="0"/>
  </r>
  <r>
    <x v="20"/>
    <x v="20"/>
    <x v="0"/>
    <n v="54.491228070175445"/>
    <x v="20"/>
    <n v="11.508771929824562"/>
    <n v="15.350877192982457"/>
    <n v="13.263157894736842"/>
    <n v="14.368421052631581"/>
    <n v="0"/>
    <x v="0"/>
  </r>
  <r>
    <x v="21"/>
    <x v="21"/>
    <x v="1"/>
    <n v="51.008771929824562"/>
    <x v="21"/>
    <n v="10.035087719298247"/>
    <n v="13.947368421052632"/>
    <n v="12.473684210526317"/>
    <n v="14.552631578947368"/>
    <n v="0"/>
    <x v="0"/>
  </r>
  <r>
    <x v="22"/>
    <x v="22"/>
    <x v="0"/>
    <n v="61.587719298245617"/>
    <x v="22"/>
    <n v="12.982456140350878"/>
    <n v="16.578947368421055"/>
    <n v="15.078947368421053"/>
    <n v="16.947368421052634"/>
    <n v="0"/>
    <x v="1"/>
  </r>
  <r>
    <x v="23"/>
    <x v="23"/>
    <x v="0"/>
    <n v="51.171052631578952"/>
    <x v="23"/>
    <n v="11.578947368421053"/>
    <n v="13.421052631578949"/>
    <n v="11.526315789473683"/>
    <n v="14.644736842105265"/>
    <n v="0"/>
    <x v="0"/>
  </r>
  <r>
    <x v="24"/>
    <x v="24"/>
    <x v="1"/>
    <n v="47.070175438596493"/>
    <x v="24"/>
    <n v="10.105263157894738"/>
    <n v="12.543859649122806"/>
    <n v="10.973684210526317"/>
    <n v="13.447368421052632"/>
    <n v="0"/>
    <x v="0"/>
  </r>
  <r>
    <x v="25"/>
    <x v="25"/>
    <x v="0"/>
    <n v="61.350877192982459"/>
    <x v="25"/>
    <n v="12.49122807017544"/>
    <n v="15.964912280701755"/>
    <n v="15.394736842105264"/>
    <n v="17.5"/>
    <n v="0"/>
    <x v="2"/>
  </r>
  <r>
    <x v="26"/>
    <x v="26"/>
    <x v="0"/>
    <n v="59.899122807017548"/>
    <x v="26"/>
    <n v="11.859649122807019"/>
    <n v="16.05263157894737"/>
    <n v="14.763157894736842"/>
    <n v="17.223684210526319"/>
    <n v="0"/>
    <x v="0"/>
  </r>
  <r>
    <x v="27"/>
    <x v="27"/>
    <x v="0"/>
    <n v="60.021929824561404"/>
    <x v="27"/>
    <n v="13.05263157894737"/>
    <n v="16.140350877192983"/>
    <n v="15.078947368421053"/>
    <n v="15.750000000000002"/>
    <n v="0"/>
    <x v="0"/>
  </r>
  <r>
    <x v="28"/>
    <x v="28"/>
    <x v="0"/>
    <n v="67.925438596491233"/>
    <x v="28"/>
    <n v="14.315789473684212"/>
    <n v="17.807017543859651"/>
    <n v="16.736842105263161"/>
    <n v="19.065789473684212"/>
    <n v="0"/>
    <x v="3"/>
  </r>
  <r>
    <x v="29"/>
    <x v="29"/>
    <x v="1"/>
    <n v="54.811403508771932"/>
    <x v="29"/>
    <n v="11.719298245614036"/>
    <n v="14.210526315789474"/>
    <n v="12.947368421052632"/>
    <n v="15.934210526315789"/>
    <n v="0"/>
    <x v="0"/>
  </r>
  <r>
    <x v="30"/>
    <x v="30"/>
    <x v="1"/>
    <n v="56.087719298245617"/>
    <x v="30"/>
    <n v="11.578947368421053"/>
    <n v="14.035087719298247"/>
    <n v="14.447368421052632"/>
    <n v="16.026315789473685"/>
    <n v="0"/>
    <x v="0"/>
  </r>
  <r>
    <x v="31"/>
    <x v="31"/>
    <x v="0"/>
    <n v="62.653508771929829"/>
    <x v="31"/>
    <n v="12.982456140350878"/>
    <n v="16.578947368421055"/>
    <n v="15.315789473684212"/>
    <n v="17.776315789473685"/>
    <n v="0"/>
    <x v="4"/>
  </r>
  <r>
    <x v="32"/>
    <x v="32"/>
    <x v="1"/>
    <n v="50.140350877192986"/>
    <x v="32"/>
    <n v="11.298245614035089"/>
    <n v="13.684210526315789"/>
    <n v="12.078947368421053"/>
    <n v="13.078947368421055"/>
    <n v="0"/>
    <x v="0"/>
  </r>
  <r>
    <x v="33"/>
    <x v="33"/>
    <x v="0"/>
    <n v="50.929824561403514"/>
    <x v="33"/>
    <n v="11.017543859649125"/>
    <n v="13.596491228070175"/>
    <n v="11.763157894736841"/>
    <n v="14.552631578947368"/>
    <n v="0"/>
    <x v="0"/>
  </r>
  <r>
    <x v="34"/>
    <x v="34"/>
    <x v="0"/>
    <n v="53.478070175438603"/>
    <x v="19"/>
    <n v="11.508771929824562"/>
    <n v="15.877192982456142"/>
    <n v="12.000000000000002"/>
    <n v="14.092105263157897"/>
    <n v="0"/>
    <x v="0"/>
  </r>
  <r>
    <x v="35"/>
    <x v="35"/>
    <x v="0"/>
    <n v="54.513157894736842"/>
    <x v="34"/>
    <n v="11.368421052631581"/>
    <n v="13.947368421052632"/>
    <n v="13.263157894736842"/>
    <n v="15.934210526315789"/>
    <n v="0"/>
    <x v="0"/>
  </r>
  <r>
    <x v="36"/>
    <x v="36"/>
    <x v="0"/>
    <n v="54.969298245614041"/>
    <x v="35"/>
    <n v="11.719298245614036"/>
    <n v="14.210526315789474"/>
    <n v="13.657894736842106"/>
    <n v="15.381578947368423"/>
    <n v="0"/>
    <x v="0"/>
  </r>
  <r>
    <x v="37"/>
    <x v="37"/>
    <x v="0"/>
    <n v="49.714912280701753"/>
    <x v="36"/>
    <n v="10.807017543859651"/>
    <n v="13.947368421052632"/>
    <n v="12.157894736842106"/>
    <n v="12.80263157894737"/>
    <n v="0"/>
    <x v="0"/>
  </r>
  <r>
    <x v="38"/>
    <x v="38"/>
    <x v="1"/>
    <n v="56.100877192982452"/>
    <x v="37"/>
    <n v="11.087719298245615"/>
    <n v="14.210526315789474"/>
    <n v="14.131578947368421"/>
    <n v="16.671052631578949"/>
    <n v="0"/>
    <x v="0"/>
  </r>
  <r>
    <x v="39"/>
    <x v="39"/>
    <x v="0"/>
    <n v="60.096491228070178"/>
    <x v="38"/>
    <n v="12.56140350877193"/>
    <n v="15.6140350877193"/>
    <n v="14.605263157894738"/>
    <n v="17.315789473684209"/>
    <n v="0"/>
    <x v="0"/>
  </r>
  <r>
    <x v="40"/>
    <x v="40"/>
    <x v="0"/>
    <n v="59.223684210526315"/>
    <x v="39"/>
    <n v="11.649122807017546"/>
    <n v="16.140350877192983"/>
    <n v="14.763157894736842"/>
    <n v="16.671052631578949"/>
    <n v="0"/>
    <x v="0"/>
  </r>
  <r>
    <x v="41"/>
    <x v="41"/>
    <x v="0"/>
    <n v="56.596491228070178"/>
    <x v="40"/>
    <n v="11.228070175438598"/>
    <n v="15.526315789473685"/>
    <n v="13.815789473684211"/>
    <n v="16.026315789473685"/>
    <n v="0"/>
    <x v="0"/>
  </r>
  <r>
    <x v="42"/>
    <x v="42"/>
    <x v="0"/>
    <n v="55.574561403508774"/>
    <x v="41"/>
    <n v="11.298245614035089"/>
    <n v="15"/>
    <n v="13.342105263157896"/>
    <n v="15.934210526315789"/>
    <n v="0"/>
    <x v="0"/>
  </r>
  <r>
    <x v="43"/>
    <x v="43"/>
    <x v="0"/>
    <n v="59.978070175438603"/>
    <x v="42"/>
    <n v="12.842105263157896"/>
    <n v="15.701754385964913"/>
    <n v="14.763157894736842"/>
    <n v="16.671052631578949"/>
    <n v="0"/>
    <x v="0"/>
  </r>
  <r>
    <x v="44"/>
    <x v="44"/>
    <x v="1"/>
    <n v="51.065789473684212"/>
    <x v="43"/>
    <n v="10.526315789473685"/>
    <n v="13.947368421052632"/>
    <n v="11.763157894736841"/>
    <n v="14.828947368421053"/>
    <n v="0"/>
    <x v="0"/>
  </r>
  <r>
    <x v="45"/>
    <x v="45"/>
    <x v="1"/>
    <n v="50.412280701754398"/>
    <x v="44"/>
    <n v="10.736842105263159"/>
    <n v="13.333333333333334"/>
    <n v="11.605263157894738"/>
    <n v="14.736842105263161"/>
    <n v="0"/>
    <x v="0"/>
  </r>
  <r>
    <x v="46"/>
    <x v="46"/>
    <x v="0"/>
    <n v="48.807017543859651"/>
    <x v="45"/>
    <n v="9.9649122807017552"/>
    <n v="13.947368421052632"/>
    <n v="11.447368421052632"/>
    <n v="13.447368421052632"/>
    <n v="0"/>
    <x v="0"/>
  </r>
  <r>
    <x v="47"/>
    <x v="47"/>
    <x v="0"/>
    <n v="63.94736842105263"/>
    <x v="46"/>
    <n v="14.17543859649123"/>
    <n v="17.456140350877192"/>
    <n v="15"/>
    <n v="17.315789473684209"/>
    <n v="0"/>
    <x v="5"/>
  </r>
  <r>
    <x v="48"/>
    <x v="48"/>
    <x v="0"/>
    <n v="51.434210526315795"/>
    <x v="47"/>
    <n v="11.368421052631581"/>
    <n v="13.157894736842106"/>
    <n v="12.631578947368421"/>
    <n v="14.276315789473685"/>
    <n v="0"/>
    <x v="0"/>
  </r>
  <r>
    <x v="49"/>
    <x v="49"/>
    <x v="0"/>
    <n v="56.175438596491233"/>
    <x v="16"/>
    <n v="11.719298245614036"/>
    <n v="15.087719298245615"/>
    <n v="13.894736842105264"/>
    <n v="15.473684210526317"/>
    <n v="0"/>
    <x v="0"/>
  </r>
  <r>
    <x v="50"/>
    <x v="50"/>
    <x v="1"/>
    <n v="60.162280701754383"/>
    <x v="48"/>
    <n v="12.49122807017544"/>
    <n v="15.263157894736842"/>
    <n v="15"/>
    <n v="17.407894736842106"/>
    <n v="0"/>
    <x v="6"/>
  </r>
  <r>
    <x v="51"/>
    <x v="51"/>
    <x v="0"/>
    <n v="51.578947368421055"/>
    <x v="49"/>
    <n v="10.736842105263159"/>
    <n v="13.157894736842106"/>
    <n v="12.947368421052632"/>
    <n v="14.736842105263161"/>
    <n v="0"/>
    <x v="0"/>
  </r>
  <r>
    <x v="52"/>
    <x v="52"/>
    <x v="1"/>
    <n v="59.40789473684211"/>
    <x v="50"/>
    <n v="12.49122807017544"/>
    <n v="15.350877192982457"/>
    <n v="14.526315789473685"/>
    <n v="17.039473684210527"/>
    <n v="0"/>
    <x v="0"/>
  </r>
  <r>
    <x v="53"/>
    <x v="53"/>
    <x v="0"/>
    <n v="63.798245614035082"/>
    <x v="51"/>
    <n v="13.263157894736844"/>
    <n v="16.929824561403507"/>
    <n v="15.552631578947372"/>
    <n v="18.052631578947366"/>
    <n v="0"/>
    <x v="7"/>
  </r>
  <r>
    <x v="54"/>
    <x v="54"/>
    <x v="1"/>
    <n v="47.377192982456137"/>
    <x v="52"/>
    <n v="10.666666666666666"/>
    <n v="12.368421052631579"/>
    <n v="10.894736842105264"/>
    <n v="13.447368421052632"/>
    <n v="0"/>
    <x v="0"/>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r>
    <x v="55"/>
    <x v="55"/>
    <x v="2"/>
    <s v=""/>
    <x v="53"/>
    <s v=""/>
    <s v=""/>
    <s v=""/>
    <s v=""/>
    <s v=""/>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K3:N59" firstHeaderRow="2" firstDataRow="2" firstDataCol="3"/>
  <pivotFields count="11">
    <pivotField axis="axisRow" compact="0" outline="0" subtotalTop="0" showAll="0" includeNewItemsInFilter="1" sortType="descending" defaultSubtotal="0">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m="1" x="64"/>
        <item m="1" x="56"/>
        <item m="1" x="65"/>
        <item m="1" x="57"/>
        <item m="1" x="66"/>
        <item m="1" x="58"/>
        <item m="1" x="67"/>
        <item m="1" x="59"/>
        <item m="1" x="68"/>
        <item m="1" x="62"/>
        <item m="1" x="60"/>
        <item m="1" x="71"/>
        <item m="1" x="69"/>
        <item m="1" x="63"/>
        <item m="1" x="61"/>
        <item m="1" x="72"/>
        <item m="1" x="70"/>
        <item x="55"/>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129">
        <item x="55"/>
        <item m="1" x="118"/>
        <item m="1" x="126"/>
        <item m="1" x="96"/>
        <item m="1" x="62"/>
        <item m="1" x="115"/>
        <item m="1" x="63"/>
        <item m="1" x="123"/>
        <item m="1" x="95"/>
        <item m="1" x="81"/>
        <item m="1" x="117"/>
        <item m="1" x="124"/>
        <item m="1" x="88"/>
        <item m="1" x="107"/>
        <item m="1" x="76"/>
        <item m="1" x="112"/>
        <item m="1" x="122"/>
        <item m="1" x="85"/>
        <item m="1" x="120"/>
        <item m="1" x="60"/>
        <item m="1" x="84"/>
        <item m="1" x="106"/>
        <item m="1" x="79"/>
        <item m="1" x="74"/>
        <item m="1" x="125"/>
        <item m="1" x="66"/>
        <item m="1" x="89"/>
        <item m="1" x="70"/>
        <item m="1" x="103"/>
        <item m="1" x="82"/>
        <item m="1" x="93"/>
        <item m="1" x="83"/>
        <item m="1" x="111"/>
        <item m="1" x="87"/>
        <item m="1" x="91"/>
        <item m="1" x="121"/>
        <item m="1" x="77"/>
        <item m="1" x="86"/>
        <item m="1" x="105"/>
        <item m="1" x="113"/>
        <item m="1" x="61"/>
        <item m="1" x="80"/>
        <item m="1" x="128"/>
        <item m="1" x="64"/>
        <item m="1" x="92"/>
        <item m="1" x="97"/>
        <item m="1" x="127"/>
        <item m="1" x="102"/>
        <item m="1" x="109"/>
        <item m="1" x="98"/>
        <item m="1" x="99"/>
        <item m="1" x="104"/>
        <item m="1" x="119"/>
        <item m="1" x="71"/>
        <item m="1" x="58"/>
        <item m="1" x="67"/>
        <item m="1" x="116"/>
        <item m="1" x="56"/>
        <item m="1" x="110"/>
        <item m="1" x="100"/>
        <item m="1" x="90"/>
        <item m="1" x="57"/>
        <item m="1" x="69"/>
        <item m="1" x="75"/>
        <item m="1" x="65"/>
        <item m="1" x="101"/>
        <item m="1" x="68"/>
        <item m="1" x="108"/>
        <item m="1" x="114"/>
        <item m="1" x="59"/>
        <item m="1" x="73"/>
        <item m="1" x="72"/>
        <item m="1" x="94"/>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Row" compact="0" outline="0" subtotalTop="0" showAll="0" includeNewItemsInFilter="1" defaultSubtotal="0">
      <items count="5">
        <item h="1" x="2"/>
        <item m="1" x="4"/>
        <item h="1" m="1" x="3"/>
        <item x="0"/>
        <item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55">
    <i>
      <x v="28"/>
      <x v="102"/>
      <x v="3"/>
    </i>
    <i>
      <x v="47"/>
      <x v="121"/>
      <x v="3"/>
    </i>
    <i>
      <x v="53"/>
      <x v="127"/>
      <x v="3"/>
    </i>
    <i>
      <x v="31"/>
      <x v="105"/>
      <x v="3"/>
    </i>
    <i>
      <x v="22"/>
      <x v="96"/>
      <x v="3"/>
    </i>
    <i>
      <x v="25"/>
      <x v="99"/>
      <x v="3"/>
    </i>
    <i>
      <x v="50"/>
      <x v="124"/>
      <x v="4"/>
    </i>
    <i>
      <x v="39"/>
      <x v="113"/>
      <x v="3"/>
    </i>
    <i>
      <x v="27"/>
      <x v="101"/>
      <x v="3"/>
    </i>
    <i>
      <x v="43"/>
      <x v="117"/>
      <x v="3"/>
    </i>
    <i>
      <x v="26"/>
      <x v="100"/>
      <x v="3"/>
    </i>
    <i>
      <x v="52"/>
      <x v="126"/>
      <x v="4"/>
    </i>
    <i>
      <x v="40"/>
      <x v="114"/>
      <x v="3"/>
    </i>
    <i>
      <x v="17"/>
      <x v="91"/>
      <x v="3"/>
    </i>
    <i>
      <x v="12"/>
      <x v="86"/>
      <x v="4"/>
    </i>
    <i>
      <x v="4"/>
      <x v="78"/>
      <x v="3"/>
    </i>
    <i>
      <x v="41"/>
      <x v="115"/>
      <x v="3"/>
    </i>
    <i>
      <x v="7"/>
      <x v="81"/>
      <x v="3"/>
    </i>
    <i>
      <x v="49"/>
      <x v="123"/>
      <x v="3"/>
    </i>
    <i>
      <x v="16"/>
      <x v="90"/>
      <x v="3"/>
    </i>
    <i>
      <x v="38"/>
      <x v="112"/>
      <x v="4"/>
    </i>
    <i>
      <x v="30"/>
      <x v="104"/>
      <x v="4"/>
    </i>
    <i>
      <x/>
      <x v="74"/>
      <x v="3"/>
    </i>
    <i>
      <x v="13"/>
      <x v="87"/>
      <x v="3"/>
    </i>
    <i>
      <x v="42"/>
      <x v="116"/>
      <x v="3"/>
    </i>
    <i>
      <x v="2"/>
      <x v="76"/>
      <x v="3"/>
    </i>
    <i>
      <x v="3"/>
      <x v="77"/>
      <x v="3"/>
    </i>
    <i>
      <x v="36"/>
      <x v="110"/>
      <x v="3"/>
    </i>
    <i>
      <x v="29"/>
      <x v="103"/>
      <x v="4"/>
    </i>
    <i>
      <x v="6"/>
      <x v="80"/>
      <x v="4"/>
    </i>
    <i>
      <x v="35"/>
      <x v="109"/>
      <x v="3"/>
    </i>
    <i>
      <x v="20"/>
      <x v="94"/>
      <x v="3"/>
    </i>
    <i>
      <x v="1"/>
      <x v="75"/>
      <x v="4"/>
    </i>
    <i>
      <x v="11"/>
      <x v="85"/>
      <x v="3"/>
    </i>
    <i>
      <x v="10"/>
      <x v="84"/>
      <x v="3"/>
    </i>
    <i>
      <x v="5"/>
      <x v="79"/>
      <x v="4"/>
    </i>
    <i>
      <x v="19"/>
      <x v="93"/>
      <x v="3"/>
    </i>
    <i>
      <x v="34"/>
      <x v="108"/>
      <x v="3"/>
    </i>
    <i>
      <x v="18"/>
      <x v="92"/>
      <x v="3"/>
    </i>
    <i>
      <x v="14"/>
      <x v="88"/>
      <x v="3"/>
    </i>
    <i>
      <x v="51"/>
      <x v="125"/>
      <x v="3"/>
    </i>
    <i>
      <x v="48"/>
      <x v="122"/>
      <x v="3"/>
    </i>
    <i>
      <x v="23"/>
      <x v="97"/>
      <x v="3"/>
    </i>
    <i>
      <x v="44"/>
      <x v="118"/>
      <x v="4"/>
    </i>
    <i>
      <x v="21"/>
      <x v="95"/>
      <x v="4"/>
    </i>
    <i>
      <x v="33"/>
      <x v="107"/>
      <x v="3"/>
    </i>
    <i>
      <x v="45"/>
      <x v="119"/>
      <x v="4"/>
    </i>
    <i>
      <x v="32"/>
      <x v="106"/>
      <x v="4"/>
    </i>
    <i>
      <x v="8"/>
      <x v="82"/>
      <x v="4"/>
    </i>
    <i>
      <x v="37"/>
      <x v="111"/>
      <x v="3"/>
    </i>
    <i>
      <x v="9"/>
      <x v="83"/>
      <x v="3"/>
    </i>
    <i>
      <x v="46"/>
      <x v="120"/>
      <x v="3"/>
    </i>
    <i>
      <x v="54"/>
      <x v="128"/>
      <x v="4"/>
    </i>
    <i>
      <x v="24"/>
      <x v="98"/>
      <x v="4"/>
    </i>
    <i>
      <x v="15"/>
      <x v="89"/>
      <x v="4"/>
    </i>
  </rowItems>
  <colItems count="1">
    <i/>
  </colItems>
  <dataFields count="1">
    <dataField name=" Total Score" fld="3" baseField="0" baseItem="0" numFmtId="166"/>
  </dataFields>
  <formats count="3">
    <format dxfId="2">
      <pivotArea field="0" type="button" dataOnly="0" labelOnly="1" outline="0" axis="axisRow" fieldPosition="0"/>
    </format>
    <format dxfId="1">
      <pivotArea dataOnly="0" labelOnly="1" outline="0" fieldPosition="0">
        <references count="1">
          <reference field="0" count="0"/>
        </references>
      </pivotArea>
    </format>
    <format dxfId="0">
      <pivotArea outline="0" collapsedLevelsAreSubtotals="1"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R3:U59" firstHeaderRow="2" firstDataRow="2" firstDataCol="3"/>
  <pivotFields count="11">
    <pivotField axis="axisRow" compact="0" outline="0" subtotalTop="0" showAll="0" includeNewItemsInFilter="1" sortType="descending" defaultSubtotal="0">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m="1" x="64"/>
        <item m="1" x="56"/>
        <item m="1" x="65"/>
        <item m="1" x="57"/>
        <item m="1" x="66"/>
        <item m="1" x="58"/>
        <item m="1" x="67"/>
        <item m="1" x="59"/>
        <item m="1" x="68"/>
        <item m="1" x="62"/>
        <item m="1" x="60"/>
        <item m="1" x="71"/>
        <item m="1" x="69"/>
        <item m="1" x="63"/>
        <item m="1" x="61"/>
        <item m="1" x="72"/>
        <item m="1" x="70"/>
        <item x="55"/>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129">
        <item x="55"/>
        <item m="1" x="118"/>
        <item m="1" x="126"/>
        <item m="1" x="96"/>
        <item m="1" x="62"/>
        <item m="1" x="115"/>
        <item m="1" x="63"/>
        <item m="1" x="123"/>
        <item m="1" x="95"/>
        <item m="1" x="81"/>
        <item m="1" x="117"/>
        <item m="1" x="124"/>
        <item m="1" x="88"/>
        <item m="1" x="107"/>
        <item m="1" x="76"/>
        <item m="1" x="112"/>
        <item m="1" x="122"/>
        <item m="1" x="85"/>
        <item m="1" x="120"/>
        <item m="1" x="60"/>
        <item m="1" x="84"/>
        <item m="1" x="106"/>
        <item m="1" x="79"/>
        <item m="1" x="74"/>
        <item m="1" x="125"/>
        <item m="1" x="66"/>
        <item m="1" x="89"/>
        <item m="1" x="70"/>
        <item m="1" x="103"/>
        <item m="1" x="82"/>
        <item m="1" x="93"/>
        <item m="1" x="83"/>
        <item m="1" x="111"/>
        <item m="1" x="87"/>
        <item m="1" x="91"/>
        <item m="1" x="121"/>
        <item m="1" x="77"/>
        <item m="1" x="86"/>
        <item m="1" x="105"/>
        <item m="1" x="113"/>
        <item m="1" x="61"/>
        <item m="1" x="80"/>
        <item m="1" x="128"/>
        <item m="1" x="64"/>
        <item m="1" x="92"/>
        <item m="1" x="97"/>
        <item m="1" x="127"/>
        <item m="1" x="102"/>
        <item m="1" x="109"/>
        <item m="1" x="98"/>
        <item m="1" x="99"/>
        <item m="1" x="104"/>
        <item m="1" x="119"/>
        <item m="1" x="71"/>
        <item m="1" x="58"/>
        <item m="1" x="67"/>
        <item m="1" x="116"/>
        <item m="1" x="56"/>
        <item m="1" x="110"/>
        <item m="1" x="100"/>
        <item m="1" x="90"/>
        <item m="1" x="57"/>
        <item m="1" x="69"/>
        <item m="1" x="75"/>
        <item m="1" x="65"/>
        <item m="1" x="101"/>
        <item m="1" x="68"/>
        <item m="1" x="108"/>
        <item m="1" x="114"/>
        <item m="1" x="59"/>
        <item m="1" x="73"/>
        <item m="1" x="72"/>
        <item m="1" x="94"/>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Row" compact="0" outline="0" subtotalTop="0" showAll="0" includeNewItemsInFilter="1" defaultSubtotal="0">
      <items count="5">
        <item h="1" x="2"/>
        <item h="1" m="1" x="4"/>
        <item m="1" x="3"/>
        <item x="0"/>
        <item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55">
    <i>
      <x v="28"/>
      <x v="102"/>
      <x v="3"/>
    </i>
    <i>
      <x v="47"/>
      <x v="121"/>
      <x v="3"/>
    </i>
    <i>
      <x v="53"/>
      <x v="127"/>
      <x v="3"/>
    </i>
    <i>
      <x v="31"/>
      <x v="105"/>
      <x v="3"/>
    </i>
    <i>
      <x v="22"/>
      <x v="96"/>
      <x v="3"/>
    </i>
    <i>
      <x v="25"/>
      <x v="99"/>
      <x v="3"/>
    </i>
    <i>
      <x v="50"/>
      <x v="124"/>
      <x v="4"/>
    </i>
    <i>
      <x v="39"/>
      <x v="113"/>
      <x v="3"/>
    </i>
    <i>
      <x v="27"/>
      <x v="101"/>
      <x v="3"/>
    </i>
    <i>
      <x v="43"/>
      <x v="117"/>
      <x v="3"/>
    </i>
    <i>
      <x v="26"/>
      <x v="100"/>
      <x v="3"/>
    </i>
    <i>
      <x v="52"/>
      <x v="126"/>
      <x v="4"/>
    </i>
    <i>
      <x v="40"/>
      <x v="114"/>
      <x v="3"/>
    </i>
    <i>
      <x v="17"/>
      <x v="91"/>
      <x v="3"/>
    </i>
    <i>
      <x v="12"/>
      <x v="86"/>
      <x v="4"/>
    </i>
    <i>
      <x v="4"/>
      <x v="78"/>
      <x v="3"/>
    </i>
    <i>
      <x v="41"/>
      <x v="115"/>
      <x v="3"/>
    </i>
    <i>
      <x v="7"/>
      <x v="81"/>
      <x v="3"/>
    </i>
    <i>
      <x v="49"/>
      <x v="123"/>
      <x v="3"/>
    </i>
    <i>
      <x v="16"/>
      <x v="90"/>
      <x v="3"/>
    </i>
    <i>
      <x v="38"/>
      <x v="112"/>
      <x v="4"/>
    </i>
    <i>
      <x v="30"/>
      <x v="104"/>
      <x v="4"/>
    </i>
    <i>
      <x/>
      <x v="74"/>
      <x v="3"/>
    </i>
    <i>
      <x v="13"/>
      <x v="87"/>
      <x v="3"/>
    </i>
    <i>
      <x v="42"/>
      <x v="116"/>
      <x v="3"/>
    </i>
    <i>
      <x v="2"/>
      <x v="76"/>
      <x v="3"/>
    </i>
    <i>
      <x v="3"/>
      <x v="77"/>
      <x v="3"/>
    </i>
    <i>
      <x v="36"/>
      <x v="110"/>
      <x v="3"/>
    </i>
    <i>
      <x v="29"/>
      <x v="103"/>
      <x v="4"/>
    </i>
    <i>
      <x v="6"/>
      <x v="80"/>
      <x v="4"/>
    </i>
    <i>
      <x v="35"/>
      <x v="109"/>
      <x v="3"/>
    </i>
    <i>
      <x v="20"/>
      <x v="94"/>
      <x v="3"/>
    </i>
    <i>
      <x v="1"/>
      <x v="75"/>
      <x v="4"/>
    </i>
    <i>
      <x v="11"/>
      <x v="85"/>
      <x v="3"/>
    </i>
    <i>
      <x v="10"/>
      <x v="84"/>
      <x v="3"/>
    </i>
    <i>
      <x v="5"/>
      <x v="79"/>
      <x v="4"/>
    </i>
    <i>
      <x v="19"/>
      <x v="93"/>
      <x v="3"/>
    </i>
    <i>
      <x v="34"/>
      <x v="108"/>
      <x v="3"/>
    </i>
    <i>
      <x v="18"/>
      <x v="92"/>
      <x v="3"/>
    </i>
    <i>
      <x v="14"/>
      <x v="88"/>
      <x v="3"/>
    </i>
    <i>
      <x v="51"/>
      <x v="125"/>
      <x v="3"/>
    </i>
    <i>
      <x v="48"/>
      <x v="122"/>
      <x v="3"/>
    </i>
    <i>
      <x v="23"/>
      <x v="97"/>
      <x v="3"/>
    </i>
    <i>
      <x v="44"/>
      <x v="118"/>
      <x v="4"/>
    </i>
    <i>
      <x v="21"/>
      <x v="95"/>
      <x v="4"/>
    </i>
    <i>
      <x v="33"/>
      <x v="107"/>
      <x v="3"/>
    </i>
    <i>
      <x v="45"/>
      <x v="119"/>
      <x v="4"/>
    </i>
    <i>
      <x v="32"/>
      <x v="106"/>
      <x v="4"/>
    </i>
    <i>
      <x v="8"/>
      <x v="82"/>
      <x v="4"/>
    </i>
    <i>
      <x v="37"/>
      <x v="111"/>
      <x v="3"/>
    </i>
    <i>
      <x v="9"/>
      <x v="83"/>
      <x v="3"/>
    </i>
    <i>
      <x v="46"/>
      <x v="120"/>
      <x v="3"/>
    </i>
    <i>
      <x v="54"/>
      <x v="128"/>
      <x v="4"/>
    </i>
    <i>
      <x v="24"/>
      <x v="98"/>
      <x v="4"/>
    </i>
    <i>
      <x v="15"/>
      <x v="89"/>
      <x v="4"/>
    </i>
  </rowItems>
  <colItems count="1">
    <i/>
  </colItems>
  <dataFields count="1">
    <dataField name=" Total Score" fld="3" baseField="0" baseItem="0" numFmtId="166"/>
  </dataFields>
  <formats count="3">
    <format dxfId="5">
      <pivotArea field="0" type="button" dataOnly="0" labelOnly="1" outline="0" axis="axisRow" fieldPosition="0"/>
    </format>
    <format dxfId="4">
      <pivotArea dataOnly="0" labelOnly="1" outline="0" fieldPosition="0">
        <references count="1">
          <reference field="0" count="0"/>
        </references>
      </pivotArea>
    </format>
    <format dxfId="3">
      <pivotArea outline="0" collapsedLevelsAreSubtotals="1"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D3:G59" firstHeaderRow="2" firstDataRow="2" firstDataCol="3"/>
  <pivotFields count="11">
    <pivotField axis="axisRow" compact="0" outline="0" subtotalTop="0" showAll="0" includeNewItemsInFilter="1" sortType="descending" defaultSubtotal="0">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m="1" x="64"/>
        <item m="1" x="56"/>
        <item m="1" x="65"/>
        <item m="1" x="57"/>
        <item m="1" x="66"/>
        <item m="1" x="58"/>
        <item m="1" x="67"/>
        <item m="1" x="59"/>
        <item m="1" x="68"/>
        <item m="1" x="62"/>
        <item m="1" x="60"/>
        <item m="1" x="71"/>
        <item m="1" x="69"/>
        <item m="1" x="63"/>
        <item m="1" x="61"/>
        <item m="1" x="72"/>
        <item m="1" x="70"/>
        <item x="55"/>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129">
        <item x="55"/>
        <item m="1" x="118"/>
        <item m="1" x="126"/>
        <item m="1" x="96"/>
        <item m="1" x="62"/>
        <item m="1" x="115"/>
        <item m="1" x="63"/>
        <item m="1" x="123"/>
        <item m="1" x="95"/>
        <item m="1" x="81"/>
        <item m="1" x="117"/>
        <item m="1" x="124"/>
        <item m="1" x="88"/>
        <item m="1" x="107"/>
        <item m="1" x="76"/>
        <item m="1" x="112"/>
        <item m="1" x="122"/>
        <item m="1" x="85"/>
        <item m="1" x="120"/>
        <item m="1" x="60"/>
        <item m="1" x="84"/>
        <item m="1" x="106"/>
        <item m="1" x="79"/>
        <item m="1" x="74"/>
        <item m="1" x="125"/>
        <item m="1" x="66"/>
        <item m="1" x="89"/>
        <item m="1" x="70"/>
        <item m="1" x="103"/>
        <item m="1" x="82"/>
        <item m="1" x="93"/>
        <item m="1" x="83"/>
        <item m="1" x="111"/>
        <item m="1" x="87"/>
        <item m="1" x="91"/>
        <item m="1" x="121"/>
        <item m="1" x="77"/>
        <item m="1" x="86"/>
        <item m="1" x="105"/>
        <item m="1" x="113"/>
        <item m="1" x="61"/>
        <item m="1" x="80"/>
        <item m="1" x="128"/>
        <item m="1" x="64"/>
        <item m="1" x="92"/>
        <item m="1" x="97"/>
        <item m="1" x="127"/>
        <item m="1" x="102"/>
        <item m="1" x="109"/>
        <item m="1" x="98"/>
        <item m="1" x="99"/>
        <item m="1" x="104"/>
        <item m="1" x="119"/>
        <item m="1" x="71"/>
        <item m="1" x="58"/>
        <item m="1" x="67"/>
        <item m="1" x="116"/>
        <item m="1" x="56"/>
        <item m="1" x="110"/>
        <item m="1" x="100"/>
        <item m="1" x="90"/>
        <item m="1" x="57"/>
        <item m="1" x="69"/>
        <item m="1" x="75"/>
        <item m="1" x="65"/>
        <item m="1" x="101"/>
        <item m="1" x="68"/>
        <item m="1" x="108"/>
        <item m="1" x="114"/>
        <item m="1" x="59"/>
        <item m="1" x="73"/>
        <item m="1" x="72"/>
        <item m="1" x="94"/>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Row" compact="0" outline="0" subtotalTop="0" showAll="0" includeNewItemsInFilter="1" defaultSubtotal="0">
      <items count="5">
        <item h="1" x="2"/>
        <item m="1" x="4"/>
        <item m="1" x="3"/>
        <item x="0"/>
        <item x="1"/>
      </items>
    </pivotField>
    <pivotField dataField="1" compact="0" numFmtId="165" outline="0" subtotalTop="0" showAll="0" includeNewItemsInFilter="1"/>
    <pivotField compact="0" outline="0" subtotalTop="0" showAll="0" includeNewItemsInFilter="1">
      <items count="56">
        <item x="28"/>
        <item x="53"/>
        <item x="50"/>
        <item x="40"/>
        <item x="35"/>
        <item x="17"/>
        <item x="16"/>
        <item x="42"/>
        <item x="3"/>
        <item x="7"/>
        <item x="39"/>
        <item x="38"/>
        <item m="1" x="54"/>
        <item x="0"/>
        <item x="30"/>
        <item x="31"/>
        <item x="25"/>
        <item x="12"/>
        <item x="51"/>
        <item x="13"/>
        <item x="4"/>
        <item x="2"/>
        <item x="22"/>
        <item x="27"/>
        <item x="48"/>
        <item x="41"/>
        <item x="26"/>
        <item x="37"/>
        <item x="46"/>
        <item x="1"/>
        <item x="5"/>
        <item x="6"/>
        <item x="8"/>
        <item x="9"/>
        <item x="10"/>
        <item x="11"/>
        <item x="14"/>
        <item x="15"/>
        <item x="18"/>
        <item x="19"/>
        <item x="20"/>
        <item x="21"/>
        <item x="23"/>
        <item x="24"/>
        <item x="29"/>
        <item x="32"/>
        <item x="33"/>
        <item x="34"/>
        <item x="36"/>
        <item x="43"/>
        <item x="44"/>
        <item x="45"/>
        <item x="47"/>
        <item x="49"/>
        <item x="52"/>
        <item t="default"/>
      </items>
    </pivotField>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items count="9">
        <item x="3"/>
        <item x="8"/>
        <item x="0"/>
        <item x="4"/>
        <item x="2"/>
        <item x="7"/>
        <item x="1"/>
        <item x="6"/>
        <item x="5"/>
      </items>
    </pivotField>
  </pivotFields>
  <rowFields count="3">
    <field x="0"/>
    <field x="1"/>
    <field x="2"/>
  </rowFields>
  <rowItems count="55">
    <i>
      <x v="28"/>
      <x v="102"/>
      <x v="3"/>
    </i>
    <i>
      <x v="47"/>
      <x v="121"/>
      <x v="3"/>
    </i>
    <i>
      <x v="53"/>
      <x v="127"/>
      <x v="3"/>
    </i>
    <i>
      <x v="31"/>
      <x v="105"/>
      <x v="3"/>
    </i>
    <i>
      <x v="22"/>
      <x v="96"/>
      <x v="3"/>
    </i>
    <i>
      <x v="25"/>
      <x v="99"/>
      <x v="3"/>
    </i>
    <i>
      <x v="50"/>
      <x v="124"/>
      <x v="4"/>
    </i>
    <i>
      <x v="39"/>
      <x v="113"/>
      <x v="3"/>
    </i>
    <i>
      <x v="27"/>
      <x v="101"/>
      <x v="3"/>
    </i>
    <i>
      <x v="43"/>
      <x v="117"/>
      <x v="3"/>
    </i>
    <i>
      <x v="26"/>
      <x v="100"/>
      <x v="3"/>
    </i>
    <i>
      <x v="52"/>
      <x v="126"/>
      <x v="4"/>
    </i>
    <i>
      <x v="40"/>
      <x v="114"/>
      <x v="3"/>
    </i>
    <i>
      <x v="17"/>
      <x v="91"/>
      <x v="3"/>
    </i>
    <i>
      <x v="12"/>
      <x v="86"/>
      <x v="4"/>
    </i>
    <i>
      <x v="4"/>
      <x v="78"/>
      <x v="3"/>
    </i>
    <i>
      <x v="41"/>
      <x v="115"/>
      <x v="3"/>
    </i>
    <i>
      <x v="7"/>
      <x v="81"/>
      <x v="3"/>
    </i>
    <i>
      <x v="49"/>
      <x v="123"/>
      <x v="3"/>
    </i>
    <i>
      <x v="16"/>
      <x v="90"/>
      <x v="3"/>
    </i>
    <i>
      <x v="38"/>
      <x v="112"/>
      <x v="4"/>
    </i>
    <i>
      <x v="30"/>
      <x v="104"/>
      <x v="4"/>
    </i>
    <i>
      <x/>
      <x v="74"/>
      <x v="3"/>
    </i>
    <i>
      <x v="13"/>
      <x v="87"/>
      <x v="3"/>
    </i>
    <i>
      <x v="42"/>
      <x v="116"/>
      <x v="3"/>
    </i>
    <i>
      <x v="2"/>
      <x v="76"/>
      <x v="3"/>
    </i>
    <i>
      <x v="3"/>
      <x v="77"/>
      <x v="3"/>
    </i>
    <i>
      <x v="36"/>
      <x v="110"/>
      <x v="3"/>
    </i>
    <i>
      <x v="29"/>
      <x v="103"/>
      <x v="4"/>
    </i>
    <i>
      <x v="6"/>
      <x v="80"/>
      <x v="4"/>
    </i>
    <i>
      <x v="35"/>
      <x v="109"/>
      <x v="3"/>
    </i>
    <i>
      <x v="20"/>
      <x v="94"/>
      <x v="3"/>
    </i>
    <i>
      <x v="1"/>
      <x v="75"/>
      <x v="4"/>
    </i>
    <i>
      <x v="11"/>
      <x v="85"/>
      <x v="3"/>
    </i>
    <i>
      <x v="10"/>
      <x v="84"/>
      <x v="3"/>
    </i>
    <i>
      <x v="5"/>
      <x v="79"/>
      <x v="4"/>
    </i>
    <i>
      <x v="19"/>
      <x v="93"/>
      <x v="3"/>
    </i>
    <i>
      <x v="34"/>
      <x v="108"/>
      <x v="3"/>
    </i>
    <i>
      <x v="18"/>
      <x v="92"/>
      <x v="3"/>
    </i>
    <i>
      <x v="14"/>
      <x v="88"/>
      <x v="3"/>
    </i>
    <i>
      <x v="51"/>
      <x v="125"/>
      <x v="3"/>
    </i>
    <i>
      <x v="48"/>
      <x v="122"/>
      <x v="3"/>
    </i>
    <i>
      <x v="23"/>
      <x v="97"/>
      <x v="3"/>
    </i>
    <i>
      <x v="44"/>
      <x v="118"/>
      <x v="4"/>
    </i>
    <i>
      <x v="21"/>
      <x v="95"/>
      <x v="4"/>
    </i>
    <i>
      <x v="33"/>
      <x v="107"/>
      <x v="3"/>
    </i>
    <i>
      <x v="45"/>
      <x v="119"/>
      <x v="4"/>
    </i>
    <i>
      <x v="32"/>
      <x v="106"/>
      <x v="4"/>
    </i>
    <i>
      <x v="8"/>
      <x v="82"/>
      <x v="4"/>
    </i>
    <i>
      <x v="37"/>
      <x v="111"/>
      <x v="3"/>
    </i>
    <i>
      <x v="9"/>
      <x v="83"/>
      <x v="3"/>
    </i>
    <i>
      <x v="46"/>
      <x v="120"/>
      <x v="3"/>
    </i>
    <i>
      <x v="54"/>
      <x v="128"/>
      <x v="4"/>
    </i>
    <i>
      <x v="24"/>
      <x v="98"/>
      <x v="4"/>
    </i>
    <i>
      <x v="15"/>
      <x v="89"/>
      <x v="4"/>
    </i>
  </rowItems>
  <colItems count="1">
    <i/>
  </colItems>
  <dataFields count="1">
    <dataField name=" Total Score" fld="3" baseField="0" baseItem="0" numFmtId="166"/>
  </dataFields>
  <formats count="13">
    <format dxfId="18">
      <pivotArea field="0" type="button" dataOnly="0" labelOnly="1" outline="0" axis="axisRow" fieldPosition="0"/>
    </format>
    <format dxfId="17">
      <pivotArea field="0" type="button" dataOnly="0" labelOnly="1" outline="0" axis="axisRow" fieldPosition="0"/>
    </format>
    <format dxfId="16">
      <pivotArea field="1" type="button" dataOnly="0" labelOnly="1" outline="0" axis="axisRow" fieldPosition="1"/>
    </format>
    <format dxfId="15">
      <pivotArea field="2" type="button" dataOnly="0" labelOnly="1" outline="0" axis="axisRow" fieldPosition="2"/>
    </format>
    <format dxfId="14">
      <pivotArea field="10" type="button" dataOnly="0" labelOnly="1" outline="0"/>
    </format>
    <format dxfId="13">
      <pivotArea field="4" type="button" dataOnly="0" labelOnly="1" outline="0"/>
    </format>
    <format dxfId="12">
      <pivotArea field="0" type="button" dataOnly="0" labelOnly="1" outline="0" axis="axisRow" fieldPosition="0"/>
    </format>
    <format dxfId="11">
      <pivotArea field="1" type="button" dataOnly="0" labelOnly="1" outline="0" axis="axisRow" fieldPosition="1"/>
    </format>
    <format dxfId="10">
      <pivotArea field="2" type="button" dataOnly="0" labelOnly="1" outline="0" axis="axisRow" fieldPosition="2"/>
    </format>
    <format dxfId="9">
      <pivotArea field="10" type="button" dataOnly="0" labelOnly="1" outline="0"/>
    </format>
    <format dxfId="8">
      <pivotArea field="4" type="button" dataOnly="0" labelOnly="1" outline="0"/>
    </format>
    <format dxfId="7">
      <pivotArea dataOnly="0" labelOnly="1" outline="0" fieldPosition="0">
        <references count="1">
          <reference field="0" count="0"/>
        </references>
      </pivotArea>
    </format>
    <format dxfId="6">
      <pivotArea outline="0" collapsedLevelsAreSubtotals="1"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C123"/>
  <sheetViews>
    <sheetView workbookViewId="0">
      <selection activeCell="A24" sqref="A24"/>
    </sheetView>
  </sheetViews>
  <sheetFormatPr defaultColWidth="8.85546875" defaultRowHeight="20.25" customHeight="1" x14ac:dyDescent="0.2"/>
  <cols>
    <col min="1" max="3" width="29.140625" customWidth="1"/>
  </cols>
  <sheetData>
    <row r="1" spans="1:3" ht="21.75" customHeight="1" thickBot="1" x14ac:dyDescent="0.35">
      <c r="A1" s="106" t="s">
        <v>22</v>
      </c>
      <c r="B1" s="107"/>
      <c r="C1" s="108"/>
    </row>
    <row r="2" spans="1:3" ht="13.5" thickBot="1" x14ac:dyDescent="0.25">
      <c r="A2" s="29" t="s">
        <v>19</v>
      </c>
      <c r="B2" s="30" t="s">
        <v>20</v>
      </c>
      <c r="C2" s="31" t="s">
        <v>21</v>
      </c>
    </row>
    <row r="3" spans="1:3" ht="20.25" customHeight="1" thickBot="1" x14ac:dyDescent="0.25">
      <c r="A3" s="36" t="s">
        <v>28</v>
      </c>
      <c r="B3" s="37" t="s">
        <v>23</v>
      </c>
      <c r="C3" s="38"/>
    </row>
    <row r="4" spans="1:3" ht="13.5" thickBot="1" x14ac:dyDescent="0.25">
      <c r="A4" s="29" t="s">
        <v>18</v>
      </c>
      <c r="B4" s="30" t="s">
        <v>18</v>
      </c>
      <c r="C4" s="31" t="s">
        <v>18</v>
      </c>
    </row>
    <row r="5" spans="1:3" ht="20.25" customHeight="1" x14ac:dyDescent="0.25">
      <c r="A5" s="99" t="s">
        <v>90</v>
      </c>
      <c r="B5" s="65" t="s">
        <v>52</v>
      </c>
      <c r="C5" s="39"/>
    </row>
    <row r="6" spans="1:3" ht="20.25" customHeight="1" x14ac:dyDescent="0.25">
      <c r="A6" s="65" t="s">
        <v>91</v>
      </c>
      <c r="B6" s="65" t="s">
        <v>53</v>
      </c>
      <c r="C6" s="40"/>
    </row>
    <row r="7" spans="1:3" ht="20.25" customHeight="1" x14ac:dyDescent="0.25">
      <c r="A7" s="65" t="s">
        <v>92</v>
      </c>
      <c r="B7" s="65" t="s">
        <v>54</v>
      </c>
      <c r="C7" s="40"/>
    </row>
    <row r="8" spans="1:3" ht="20.25" customHeight="1" x14ac:dyDescent="0.25">
      <c r="A8" s="65" t="s">
        <v>93</v>
      </c>
      <c r="B8" s="65" t="s">
        <v>55</v>
      </c>
      <c r="C8" s="40"/>
    </row>
    <row r="9" spans="1:3" ht="20.25" customHeight="1" x14ac:dyDescent="0.25">
      <c r="A9" s="65" t="s">
        <v>94</v>
      </c>
      <c r="B9" s="65" t="s">
        <v>56</v>
      </c>
      <c r="C9" s="40"/>
    </row>
    <row r="10" spans="1:3" ht="20.25" customHeight="1" x14ac:dyDescent="0.25">
      <c r="A10" s="65" t="s">
        <v>95</v>
      </c>
      <c r="B10" s="65" t="s">
        <v>57</v>
      </c>
      <c r="C10" s="40"/>
    </row>
    <row r="11" spans="1:3" ht="20.25" customHeight="1" x14ac:dyDescent="0.25">
      <c r="A11" s="65" t="s">
        <v>96</v>
      </c>
      <c r="B11" s="65" t="s">
        <v>58</v>
      </c>
      <c r="C11" s="40"/>
    </row>
    <row r="12" spans="1:3" ht="20.25" customHeight="1" x14ac:dyDescent="0.25">
      <c r="A12" s="65" t="s">
        <v>97</v>
      </c>
      <c r="B12" s="65" t="s">
        <v>59</v>
      </c>
      <c r="C12" s="40"/>
    </row>
    <row r="13" spans="1:3" ht="20.25" customHeight="1" x14ac:dyDescent="0.25">
      <c r="A13" s="65" t="s">
        <v>98</v>
      </c>
      <c r="B13" s="65" t="s">
        <v>60</v>
      </c>
      <c r="C13" s="40"/>
    </row>
    <row r="14" spans="1:3" ht="20.25" customHeight="1" x14ac:dyDescent="0.25">
      <c r="A14" s="65" t="s">
        <v>99</v>
      </c>
      <c r="B14" s="66" t="s">
        <v>61</v>
      </c>
      <c r="C14" s="40"/>
    </row>
    <row r="15" spans="1:3" ht="20.25" customHeight="1" x14ac:dyDescent="0.25">
      <c r="A15" s="65" t="s">
        <v>100</v>
      </c>
      <c r="B15" s="65" t="s">
        <v>62</v>
      </c>
      <c r="C15" s="40"/>
    </row>
    <row r="16" spans="1:3" ht="20.25" customHeight="1" x14ac:dyDescent="0.25">
      <c r="A16" s="65" t="s">
        <v>101</v>
      </c>
      <c r="B16" s="65" t="s">
        <v>63</v>
      </c>
      <c r="C16" s="40"/>
    </row>
    <row r="17" spans="1:3" ht="20.25" customHeight="1" x14ac:dyDescent="0.25">
      <c r="A17" s="65" t="s">
        <v>102</v>
      </c>
      <c r="B17" s="65" t="s">
        <v>64</v>
      </c>
      <c r="C17" s="40"/>
    </row>
    <row r="18" spans="1:3" ht="20.25" customHeight="1" x14ac:dyDescent="0.25">
      <c r="A18" s="65" t="s">
        <v>103</v>
      </c>
      <c r="B18" s="65" t="s">
        <v>65</v>
      </c>
      <c r="C18" s="40"/>
    </row>
    <row r="19" spans="1:3" ht="20.25" customHeight="1" x14ac:dyDescent="0.25">
      <c r="A19" s="65" t="s">
        <v>104</v>
      </c>
      <c r="B19" s="65" t="s">
        <v>66</v>
      </c>
      <c r="C19" s="40"/>
    </row>
    <row r="20" spans="1:3" ht="20.25" customHeight="1" x14ac:dyDescent="0.25">
      <c r="A20" s="65" t="s">
        <v>105</v>
      </c>
      <c r="B20" s="65" t="s">
        <v>67</v>
      </c>
      <c r="C20" s="40"/>
    </row>
    <row r="21" spans="1:3" ht="20.25" customHeight="1" x14ac:dyDescent="0.25">
      <c r="A21" s="65" t="s">
        <v>106</v>
      </c>
      <c r="B21" s="65" t="s">
        <v>68</v>
      </c>
      <c r="C21" s="40"/>
    </row>
    <row r="22" spans="1:3" ht="20.25" customHeight="1" x14ac:dyDescent="0.25">
      <c r="A22" s="65"/>
      <c r="B22" s="65" t="s">
        <v>69</v>
      </c>
      <c r="C22" s="40"/>
    </row>
    <row r="23" spans="1:3" ht="20.25" customHeight="1" x14ac:dyDescent="0.25">
      <c r="A23" s="102"/>
      <c r="B23" s="65" t="s">
        <v>70</v>
      </c>
      <c r="C23" s="40"/>
    </row>
    <row r="24" spans="1:3" ht="20.25" customHeight="1" x14ac:dyDescent="0.25">
      <c r="A24" s="98"/>
      <c r="B24" s="65" t="s">
        <v>71</v>
      </c>
      <c r="C24" s="40"/>
    </row>
    <row r="25" spans="1:3" ht="20.25" customHeight="1" x14ac:dyDescent="0.25">
      <c r="A25" s="68"/>
      <c r="B25" s="65" t="s">
        <v>72</v>
      </c>
      <c r="C25" s="40"/>
    </row>
    <row r="26" spans="1:3" ht="20.25" customHeight="1" x14ac:dyDescent="0.25">
      <c r="A26" s="68"/>
      <c r="B26" s="65" t="s">
        <v>73</v>
      </c>
      <c r="C26" s="40"/>
    </row>
    <row r="27" spans="1:3" ht="20.25" customHeight="1" x14ac:dyDescent="0.25">
      <c r="A27" s="68"/>
      <c r="B27" s="65" t="s">
        <v>74</v>
      </c>
      <c r="C27" s="40"/>
    </row>
    <row r="28" spans="1:3" ht="20.25" customHeight="1" x14ac:dyDescent="0.25">
      <c r="A28" s="68"/>
      <c r="B28" s="65" t="s">
        <v>75</v>
      </c>
      <c r="C28" s="40"/>
    </row>
    <row r="29" spans="1:3" ht="20.25" customHeight="1" x14ac:dyDescent="0.25">
      <c r="A29" s="68"/>
      <c r="B29" s="65" t="s">
        <v>76</v>
      </c>
      <c r="C29" s="40"/>
    </row>
    <row r="30" spans="1:3" ht="20.25" customHeight="1" x14ac:dyDescent="0.25">
      <c r="A30" s="68"/>
      <c r="B30" s="65" t="s">
        <v>77</v>
      </c>
      <c r="C30" s="40"/>
    </row>
    <row r="31" spans="1:3" ht="20.25" customHeight="1" x14ac:dyDescent="0.25">
      <c r="A31" s="68"/>
      <c r="B31" s="65" t="s">
        <v>78</v>
      </c>
      <c r="C31" s="40"/>
    </row>
    <row r="32" spans="1:3" ht="20.25" customHeight="1" x14ac:dyDescent="0.25">
      <c r="A32" s="68"/>
      <c r="B32" s="65" t="s">
        <v>79</v>
      </c>
      <c r="C32" s="40"/>
    </row>
    <row r="33" spans="1:3" ht="20.25" customHeight="1" x14ac:dyDescent="0.2">
      <c r="A33" s="68"/>
      <c r="B33" s="40" t="s">
        <v>80</v>
      </c>
      <c r="C33" s="40"/>
    </row>
    <row r="34" spans="1:3" ht="20.25" customHeight="1" x14ac:dyDescent="0.2">
      <c r="A34" s="68"/>
      <c r="B34" s="40" t="s">
        <v>81</v>
      </c>
      <c r="C34" s="40"/>
    </row>
    <row r="35" spans="1:3" ht="20.25" customHeight="1" x14ac:dyDescent="0.2">
      <c r="A35" s="68"/>
      <c r="B35" s="40" t="s">
        <v>82</v>
      </c>
      <c r="C35" s="40"/>
    </row>
    <row r="36" spans="1:3" ht="20.25" customHeight="1" x14ac:dyDescent="0.2">
      <c r="A36" s="67"/>
      <c r="B36" s="32" t="s">
        <v>83</v>
      </c>
      <c r="C36" s="32"/>
    </row>
    <row r="37" spans="1:3" ht="20.25" customHeight="1" x14ac:dyDescent="0.2">
      <c r="A37" s="67"/>
      <c r="B37" s="32" t="s">
        <v>84</v>
      </c>
      <c r="C37" s="32"/>
    </row>
    <row r="38" spans="1:3" ht="20.25" customHeight="1" x14ac:dyDescent="0.2">
      <c r="A38" s="68"/>
      <c r="B38" s="32" t="s">
        <v>85</v>
      </c>
      <c r="C38" s="32"/>
    </row>
    <row r="39" spans="1:3" ht="20.25" customHeight="1" x14ac:dyDescent="0.2">
      <c r="A39" s="67"/>
      <c r="B39" s="32" t="s">
        <v>86</v>
      </c>
      <c r="C39" s="32"/>
    </row>
    <row r="40" spans="1:3" ht="20.25" customHeight="1" x14ac:dyDescent="0.2">
      <c r="A40" s="68"/>
      <c r="B40" s="32" t="s">
        <v>87</v>
      </c>
      <c r="C40" s="32"/>
    </row>
    <row r="41" spans="1:3" ht="20.25" customHeight="1" x14ac:dyDescent="0.2">
      <c r="A41" s="68"/>
      <c r="B41" s="32" t="s">
        <v>88</v>
      </c>
      <c r="C41" s="32"/>
    </row>
    <row r="42" spans="1:3" ht="20.25" customHeight="1" x14ac:dyDescent="0.2">
      <c r="A42" s="68"/>
      <c r="B42" s="32" t="s">
        <v>89</v>
      </c>
      <c r="C42" s="32"/>
    </row>
    <row r="43" spans="1:3" ht="20.25" customHeight="1" x14ac:dyDescent="0.2">
      <c r="A43" s="67"/>
      <c r="B43" s="32"/>
      <c r="C43" s="32"/>
    </row>
    <row r="44" spans="1:3" ht="20.25" customHeight="1" x14ac:dyDescent="0.2">
      <c r="A44" s="68"/>
      <c r="B44" s="32"/>
      <c r="C44" s="32"/>
    </row>
    <row r="45" spans="1:3" ht="20.25" customHeight="1" x14ac:dyDescent="0.2">
      <c r="A45" s="68"/>
      <c r="B45" s="32"/>
      <c r="C45" s="32"/>
    </row>
    <row r="46" spans="1:3" ht="20.25" customHeight="1" x14ac:dyDescent="0.2">
      <c r="A46" s="68"/>
      <c r="B46" s="32"/>
      <c r="C46" s="32"/>
    </row>
    <row r="47" spans="1:3" ht="20.25" customHeight="1" x14ac:dyDescent="0.2">
      <c r="A47" s="67"/>
      <c r="B47" s="32"/>
      <c r="C47" s="32"/>
    </row>
    <row r="48" spans="1:3" ht="20.25" customHeight="1" x14ac:dyDescent="0.2">
      <c r="A48" s="68"/>
      <c r="B48" s="32"/>
      <c r="C48" s="32"/>
    </row>
    <row r="49" spans="1:3" ht="20.25" customHeight="1" x14ac:dyDescent="0.2">
      <c r="A49" s="68"/>
      <c r="B49" s="32"/>
      <c r="C49" s="32"/>
    </row>
    <row r="50" spans="1:3" ht="20.25" customHeight="1" x14ac:dyDescent="0.2">
      <c r="A50" s="32"/>
      <c r="B50" s="32"/>
      <c r="C50" s="32"/>
    </row>
    <row r="51" spans="1:3" ht="20.25" customHeight="1" x14ac:dyDescent="0.2">
      <c r="A51" s="32"/>
      <c r="B51" s="32"/>
      <c r="C51" s="32"/>
    </row>
    <row r="52" spans="1:3" ht="20.25" customHeight="1" x14ac:dyDescent="0.2">
      <c r="A52" s="32"/>
      <c r="B52" s="32"/>
      <c r="C52" s="32"/>
    </row>
    <row r="53" spans="1:3" ht="20.25" customHeight="1" x14ac:dyDescent="0.2">
      <c r="A53" s="32"/>
      <c r="B53" s="32"/>
      <c r="C53" s="32"/>
    </row>
    <row r="54" spans="1:3" ht="20.25" customHeight="1" x14ac:dyDescent="0.2">
      <c r="A54" s="32"/>
      <c r="B54" s="32"/>
      <c r="C54" s="32"/>
    </row>
    <row r="55" spans="1:3" ht="20.25" customHeight="1" x14ac:dyDescent="0.2">
      <c r="A55" s="32"/>
      <c r="B55" s="32"/>
      <c r="C55" s="32"/>
    </row>
    <row r="56" spans="1:3" ht="20.25" customHeight="1" x14ac:dyDescent="0.2">
      <c r="A56" s="32"/>
      <c r="B56" s="32"/>
      <c r="C56" s="32"/>
    </row>
    <row r="57" spans="1:3" ht="20.25" customHeight="1" x14ac:dyDescent="0.2">
      <c r="A57" s="32"/>
      <c r="B57" s="32"/>
      <c r="C57" s="32"/>
    </row>
    <row r="58" spans="1:3" ht="20.25" customHeight="1" x14ac:dyDescent="0.2">
      <c r="A58" s="32"/>
      <c r="B58" s="32"/>
      <c r="C58" s="32"/>
    </row>
    <row r="59" spans="1:3" ht="20.25" customHeight="1" x14ac:dyDescent="0.2">
      <c r="A59" s="32"/>
      <c r="B59" s="32"/>
      <c r="C59" s="32"/>
    </row>
    <row r="60" spans="1:3" ht="20.25" customHeight="1" x14ac:dyDescent="0.2">
      <c r="A60" s="32"/>
      <c r="B60" s="32"/>
      <c r="C60" s="32"/>
    </row>
    <row r="61" spans="1:3" ht="20.25" customHeight="1" x14ac:dyDescent="0.2">
      <c r="A61" s="32"/>
      <c r="B61" s="32"/>
      <c r="C61" s="32"/>
    </row>
    <row r="62" spans="1:3" ht="20.25" customHeight="1" x14ac:dyDescent="0.2">
      <c r="A62" s="32"/>
      <c r="B62" s="32"/>
      <c r="C62" s="32"/>
    </row>
    <row r="63" spans="1:3" ht="20.25" customHeight="1" x14ac:dyDescent="0.2">
      <c r="A63" s="32"/>
      <c r="B63" s="32"/>
      <c r="C63" s="32"/>
    </row>
    <row r="64" spans="1:3" ht="20.25" customHeight="1" x14ac:dyDescent="0.2">
      <c r="A64" s="32"/>
      <c r="B64" s="32"/>
      <c r="C64" s="32"/>
    </row>
    <row r="65" spans="1:3" ht="20.25" customHeight="1" x14ac:dyDescent="0.2">
      <c r="A65" s="32"/>
      <c r="B65" s="32"/>
      <c r="C65" s="32"/>
    </row>
    <row r="66" spans="1:3" ht="20.25" customHeight="1" x14ac:dyDescent="0.2">
      <c r="A66" s="32"/>
      <c r="B66" s="32"/>
      <c r="C66" s="32"/>
    </row>
    <row r="67" spans="1:3" ht="20.25" customHeight="1" x14ac:dyDescent="0.2">
      <c r="A67" s="32"/>
      <c r="B67" s="32"/>
      <c r="C67" s="32"/>
    </row>
    <row r="68" spans="1:3" ht="20.25" customHeight="1" x14ac:dyDescent="0.2">
      <c r="A68" s="32"/>
      <c r="B68" s="32"/>
      <c r="C68" s="32"/>
    </row>
    <row r="69" spans="1:3" ht="20.25" customHeight="1" x14ac:dyDescent="0.2">
      <c r="A69" s="32"/>
      <c r="B69" s="32"/>
      <c r="C69" s="32"/>
    </row>
    <row r="70" spans="1:3" ht="20.25" customHeight="1" x14ac:dyDescent="0.2">
      <c r="A70" s="32"/>
      <c r="B70" s="32"/>
      <c r="C70" s="32"/>
    </row>
    <row r="71" spans="1:3" ht="20.25" customHeight="1" x14ac:dyDescent="0.2">
      <c r="A71" s="32"/>
      <c r="B71" s="32"/>
      <c r="C71" s="32"/>
    </row>
    <row r="72" spans="1:3" ht="20.25" customHeight="1" x14ac:dyDescent="0.2">
      <c r="A72" s="32"/>
      <c r="B72" s="32"/>
      <c r="C72" s="32"/>
    </row>
    <row r="73" spans="1:3" ht="20.25" customHeight="1" x14ac:dyDescent="0.2">
      <c r="A73" s="32"/>
      <c r="B73" s="32"/>
      <c r="C73" s="32"/>
    </row>
    <row r="74" spans="1:3" ht="20.25" customHeight="1" x14ac:dyDescent="0.2">
      <c r="A74" s="32"/>
      <c r="B74" s="32"/>
      <c r="C74" s="32"/>
    </row>
    <row r="75" spans="1:3" ht="20.25" customHeight="1" x14ac:dyDescent="0.2">
      <c r="A75" s="32"/>
      <c r="B75" s="32"/>
      <c r="C75" s="32"/>
    </row>
    <row r="76" spans="1:3" ht="20.25" customHeight="1" x14ac:dyDescent="0.2">
      <c r="A76" s="32"/>
      <c r="B76" s="32"/>
      <c r="C76" s="32"/>
    </row>
    <row r="77" spans="1:3" ht="20.25" customHeight="1" x14ac:dyDescent="0.2">
      <c r="A77" s="32"/>
      <c r="B77" s="32"/>
      <c r="C77" s="32"/>
    </row>
    <row r="78" spans="1:3" ht="20.25" customHeight="1" x14ac:dyDescent="0.2">
      <c r="A78" s="32"/>
      <c r="B78" s="32"/>
      <c r="C78" s="32"/>
    </row>
    <row r="79" spans="1:3" ht="20.25" customHeight="1" x14ac:dyDescent="0.2">
      <c r="A79" s="32"/>
      <c r="B79" s="32"/>
      <c r="C79" s="32"/>
    </row>
    <row r="80" spans="1:3" ht="20.25" customHeight="1" x14ac:dyDescent="0.2">
      <c r="A80" s="32"/>
      <c r="B80" s="32"/>
      <c r="C80" s="32"/>
    </row>
    <row r="81" spans="1:3" ht="20.25" customHeight="1" x14ac:dyDescent="0.2">
      <c r="A81" s="32"/>
      <c r="B81" s="32"/>
      <c r="C81" s="32"/>
    </row>
    <row r="82" spans="1:3" ht="20.25" customHeight="1" x14ac:dyDescent="0.2">
      <c r="A82" s="32"/>
      <c r="B82" s="32"/>
      <c r="C82" s="32"/>
    </row>
    <row r="83" spans="1:3" ht="20.25" customHeight="1" x14ac:dyDescent="0.2">
      <c r="A83" s="32"/>
      <c r="B83" s="32"/>
      <c r="C83" s="32"/>
    </row>
    <row r="84" spans="1:3" ht="20.25" customHeight="1" x14ac:dyDescent="0.2">
      <c r="A84" s="32"/>
      <c r="B84" s="32"/>
      <c r="C84" s="32"/>
    </row>
    <row r="85" spans="1:3" ht="20.25" customHeight="1" x14ac:dyDescent="0.2">
      <c r="A85" s="32"/>
      <c r="B85" s="32"/>
      <c r="C85" s="32"/>
    </row>
    <row r="86" spans="1:3" ht="20.25" customHeight="1" x14ac:dyDescent="0.2">
      <c r="A86" s="32"/>
      <c r="B86" s="32"/>
      <c r="C86" s="32"/>
    </row>
    <row r="87" spans="1:3" ht="20.25" customHeight="1" x14ac:dyDescent="0.2">
      <c r="A87" s="32"/>
      <c r="B87" s="32"/>
      <c r="C87" s="32"/>
    </row>
    <row r="88" spans="1:3" ht="20.25" customHeight="1" x14ac:dyDescent="0.2">
      <c r="A88" s="32"/>
      <c r="B88" s="32"/>
      <c r="C88" s="32"/>
    </row>
    <row r="89" spans="1:3" ht="20.25" customHeight="1" x14ac:dyDescent="0.2">
      <c r="A89" s="32"/>
      <c r="B89" s="32"/>
      <c r="C89" s="32"/>
    </row>
    <row r="90" spans="1:3" ht="20.25" customHeight="1" x14ac:dyDescent="0.2">
      <c r="A90" s="32"/>
      <c r="B90" s="32"/>
      <c r="C90" s="32"/>
    </row>
    <row r="91" spans="1:3" ht="20.25" customHeight="1" x14ac:dyDescent="0.2">
      <c r="A91" s="32"/>
      <c r="B91" s="32"/>
      <c r="C91" s="32"/>
    </row>
    <row r="92" spans="1:3" ht="20.25" customHeight="1" x14ac:dyDescent="0.2">
      <c r="A92" s="32"/>
      <c r="B92" s="32"/>
      <c r="C92" s="32"/>
    </row>
    <row r="93" spans="1:3" ht="20.25" customHeight="1" x14ac:dyDescent="0.2">
      <c r="A93" s="32"/>
      <c r="B93" s="32"/>
      <c r="C93" s="32"/>
    </row>
    <row r="94" spans="1:3" ht="20.25" customHeight="1" x14ac:dyDescent="0.2">
      <c r="A94" s="32"/>
      <c r="B94" s="32"/>
      <c r="C94" s="32"/>
    </row>
    <row r="95" spans="1:3" ht="20.25" customHeight="1" x14ac:dyDescent="0.2">
      <c r="A95" s="32"/>
      <c r="B95" s="32"/>
      <c r="C95" s="32"/>
    </row>
    <row r="96" spans="1:3" ht="20.25" customHeight="1" x14ac:dyDescent="0.2">
      <c r="A96" s="32"/>
      <c r="B96" s="32"/>
      <c r="C96" s="32"/>
    </row>
    <row r="97" spans="1:3" ht="20.25" customHeight="1" x14ac:dyDescent="0.2">
      <c r="A97" s="32"/>
      <c r="B97" s="32"/>
      <c r="C97" s="32"/>
    </row>
    <row r="98" spans="1:3" ht="20.25" customHeight="1" x14ac:dyDescent="0.2">
      <c r="A98" s="32"/>
      <c r="B98" s="32"/>
      <c r="C98" s="32"/>
    </row>
    <row r="99" spans="1:3" ht="20.25" customHeight="1" x14ac:dyDescent="0.2">
      <c r="A99" s="32"/>
      <c r="B99" s="32"/>
      <c r="C99" s="32"/>
    </row>
    <row r="100" spans="1:3" ht="20.25" customHeight="1" x14ac:dyDescent="0.2">
      <c r="A100" s="32"/>
      <c r="B100" s="32"/>
      <c r="C100" s="32"/>
    </row>
    <row r="101" spans="1:3" ht="20.25" customHeight="1" x14ac:dyDescent="0.2">
      <c r="A101" s="32"/>
      <c r="B101" s="32"/>
      <c r="C101" s="32"/>
    </row>
    <row r="102" spans="1:3" ht="20.25" customHeight="1" x14ac:dyDescent="0.2">
      <c r="A102" s="32"/>
      <c r="B102" s="32"/>
      <c r="C102" s="32"/>
    </row>
    <row r="103" spans="1:3" ht="20.25" customHeight="1" x14ac:dyDescent="0.2">
      <c r="A103" s="32"/>
      <c r="B103" s="32"/>
      <c r="C103" s="32"/>
    </row>
    <row r="104" spans="1:3" ht="20.25" customHeight="1" x14ac:dyDescent="0.2">
      <c r="A104" s="32"/>
      <c r="B104" s="32"/>
      <c r="C104" s="32"/>
    </row>
    <row r="105" spans="1:3" ht="20.25" customHeight="1" x14ac:dyDescent="0.2">
      <c r="A105" s="32"/>
      <c r="B105" s="32"/>
      <c r="C105" s="32"/>
    </row>
    <row r="106" spans="1:3" ht="20.25" customHeight="1" x14ac:dyDescent="0.2">
      <c r="A106" s="32"/>
      <c r="B106" s="32"/>
      <c r="C106" s="32"/>
    </row>
    <row r="107" spans="1:3" ht="20.25" customHeight="1" x14ac:dyDescent="0.2">
      <c r="A107" s="32"/>
      <c r="B107" s="32"/>
      <c r="C107" s="32"/>
    </row>
    <row r="108" spans="1:3" ht="20.25" customHeight="1" x14ac:dyDescent="0.2">
      <c r="A108" s="32"/>
      <c r="B108" s="32"/>
      <c r="C108" s="32"/>
    </row>
    <row r="109" spans="1:3" ht="20.25" customHeight="1" x14ac:dyDescent="0.2">
      <c r="A109" s="32"/>
      <c r="B109" s="32"/>
      <c r="C109" s="32"/>
    </row>
    <row r="110" spans="1:3" ht="20.25" customHeight="1" x14ac:dyDescent="0.2">
      <c r="A110" s="32"/>
      <c r="B110" s="32"/>
      <c r="C110" s="32"/>
    </row>
    <row r="111" spans="1:3" ht="20.25" customHeight="1" x14ac:dyDescent="0.2">
      <c r="A111" s="32"/>
      <c r="B111" s="32"/>
      <c r="C111" s="32"/>
    </row>
    <row r="112" spans="1:3" ht="20.25" customHeight="1" x14ac:dyDescent="0.2">
      <c r="A112" s="32"/>
      <c r="B112" s="32"/>
      <c r="C112" s="32"/>
    </row>
    <row r="113" spans="1:3" ht="20.25" customHeight="1" x14ac:dyDescent="0.2">
      <c r="A113" s="32"/>
      <c r="B113" s="32"/>
      <c r="C113" s="32"/>
    </row>
    <row r="114" spans="1:3" ht="20.25" customHeight="1" x14ac:dyDescent="0.2">
      <c r="A114" s="32"/>
      <c r="B114" s="32"/>
      <c r="C114" s="32"/>
    </row>
    <row r="115" spans="1:3" ht="20.25" customHeight="1" x14ac:dyDescent="0.2">
      <c r="A115" s="32"/>
      <c r="B115" s="32"/>
      <c r="C115" s="32"/>
    </row>
    <row r="116" spans="1:3" ht="20.25" customHeight="1" x14ac:dyDescent="0.2">
      <c r="A116" s="32"/>
      <c r="B116" s="32"/>
      <c r="C116" s="32"/>
    </row>
    <row r="117" spans="1:3" ht="20.25" customHeight="1" x14ac:dyDescent="0.2">
      <c r="A117" s="32"/>
      <c r="B117" s="32"/>
      <c r="C117" s="32"/>
    </row>
    <row r="118" spans="1:3" ht="20.25" customHeight="1" x14ac:dyDescent="0.2">
      <c r="A118" s="32"/>
      <c r="B118" s="32"/>
      <c r="C118" s="32"/>
    </row>
    <row r="119" spans="1:3" ht="20.25" customHeight="1" x14ac:dyDescent="0.2">
      <c r="A119" s="32"/>
      <c r="B119" s="32"/>
      <c r="C119" s="32"/>
    </row>
    <row r="120" spans="1:3" ht="20.25" customHeight="1" x14ac:dyDescent="0.2">
      <c r="A120" s="32"/>
      <c r="B120" s="32"/>
      <c r="C120" s="32"/>
    </row>
    <row r="121" spans="1:3" ht="20.25" customHeight="1" x14ac:dyDescent="0.2">
      <c r="A121" s="32"/>
      <c r="B121" s="32"/>
      <c r="C121" s="32"/>
    </row>
    <row r="122" spans="1:3" ht="20.25" customHeight="1" x14ac:dyDescent="0.2">
      <c r="A122" s="32"/>
      <c r="B122" s="32"/>
      <c r="C122" s="32"/>
    </row>
    <row r="123" spans="1:3" ht="20.25" customHeight="1" x14ac:dyDescent="0.2">
      <c r="A123" s="32"/>
    </row>
  </sheetData>
  <mergeCells count="1">
    <mergeCell ref="A1:C1"/>
  </mergeCells>
  <phoneticPr fontId="3" type="noConversion"/>
  <dataValidations count="1">
    <dataValidation type="list" allowBlank="1" showInputMessage="1" showErrorMessage="1" sqref="A3:C3">
      <formula1>Schools</formula1>
    </dataValidation>
  </dataValidations>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X154"/>
  <sheetViews>
    <sheetView tabSelected="1" topLeftCell="C1" workbookViewId="0">
      <selection activeCell="D5" sqref="D5"/>
    </sheetView>
  </sheetViews>
  <sheetFormatPr defaultColWidth="8.85546875" defaultRowHeight="12.75" x14ac:dyDescent="0.2"/>
  <cols>
    <col min="1" max="1" width="2.42578125" style="1" customWidth="1"/>
    <col min="2" max="2" width="2.28515625" style="1" customWidth="1"/>
    <col min="3" max="3" width="8.85546875" style="1"/>
    <col min="4" max="4" width="11" style="1" bestFit="1" customWidth="1"/>
    <col min="5" max="5" width="20.7109375" style="1" bestFit="1" customWidth="1"/>
    <col min="6" max="6" width="16.140625" style="1" customWidth="1"/>
    <col min="7" max="7" width="8.140625" style="1" bestFit="1" customWidth="1"/>
    <col min="8" max="8" width="7.42578125" style="1" bestFit="1" customWidth="1"/>
    <col min="9" max="9" width="7.140625" style="1" bestFit="1" customWidth="1"/>
    <col min="10" max="10" width="5.42578125" style="1" customWidth="1"/>
    <col min="11" max="11" width="11" style="1" bestFit="1" customWidth="1"/>
    <col min="12" max="12" width="20.7109375" style="1" bestFit="1" customWidth="1"/>
    <col min="13" max="13" width="16.140625" style="1" customWidth="1"/>
    <col min="14" max="14" width="8.140625" style="1" bestFit="1" customWidth="1"/>
    <col min="15" max="15" width="7.42578125" style="1" bestFit="1" customWidth="1"/>
    <col min="16" max="16" width="7.140625" style="1" bestFit="1" customWidth="1"/>
    <col min="17" max="17" width="5.42578125" style="1" customWidth="1"/>
    <col min="18" max="18" width="11" style="1" bestFit="1" customWidth="1"/>
    <col min="19" max="19" width="16.7109375" style="1" bestFit="1" customWidth="1"/>
    <col min="20" max="20" width="16.140625" style="1" customWidth="1"/>
    <col min="21" max="21" width="8.140625" style="1" bestFit="1" customWidth="1"/>
    <col min="22" max="22" width="7.42578125" style="1" bestFit="1" customWidth="1"/>
    <col min="23" max="23" width="7.140625" style="1" bestFit="1" customWidth="1"/>
    <col min="24" max="24" width="5.42578125" style="1" customWidth="1"/>
  </cols>
  <sheetData>
    <row r="1" spans="1:24" x14ac:dyDescent="0.2">
      <c r="D1"/>
      <c r="E1"/>
    </row>
    <row r="2" spans="1:24" x14ac:dyDescent="0.2">
      <c r="D2" s="64" t="s">
        <v>28</v>
      </c>
      <c r="E2" s="64">
        <f ca="1">SUMIF($F5:$G24,D2,$H5:$H24)</f>
        <v>1</v>
      </c>
      <c r="F2" s="64" t="s">
        <v>23</v>
      </c>
      <c r="G2" s="64">
        <f ca="1">SUMIF($F5:$G24,F2,$H5:$H24)</f>
        <v>28</v>
      </c>
      <c r="H2"/>
      <c r="I2"/>
      <c r="J2"/>
      <c r="K2" s="64" t="s">
        <v>35</v>
      </c>
      <c r="L2" s="64">
        <f ca="1">SUMIF($M5:$N24,K2,$O5:$O24)</f>
        <v>0</v>
      </c>
      <c r="M2" s="64" t="s">
        <v>35</v>
      </c>
      <c r="N2" s="64">
        <f ca="1">SUMIF($M5:$N24,M2,$O5:$O24)</f>
        <v>0</v>
      </c>
      <c r="O2"/>
      <c r="P2"/>
      <c r="Q2"/>
      <c r="R2" s="64" t="s">
        <v>33</v>
      </c>
      <c r="S2" s="64">
        <f ca="1">SUMIF($T5:$U24,R2,$V5:$V24)</f>
        <v>0</v>
      </c>
      <c r="T2" s="64" t="s">
        <v>33</v>
      </c>
      <c r="U2" s="64">
        <f ca="1">SUMIF($T5:$U24,T2,$V5:$V24)</f>
        <v>0</v>
      </c>
      <c r="V2"/>
      <c r="W2"/>
      <c r="X2"/>
    </row>
    <row r="3" spans="1:24" x14ac:dyDescent="0.2">
      <c r="D3" s="85" t="s">
        <v>37</v>
      </c>
      <c r="E3" s="86"/>
      <c r="F3" s="86"/>
      <c r="G3" s="87"/>
      <c r="H3"/>
      <c r="I3" s="53"/>
      <c r="J3" s="41"/>
      <c r="K3" s="85" t="s">
        <v>37</v>
      </c>
      <c r="L3" s="86"/>
      <c r="M3" s="86"/>
      <c r="N3" s="87"/>
      <c r="O3"/>
      <c r="P3" s="53"/>
      <c r="Q3" s="41"/>
      <c r="R3" s="85" t="s">
        <v>37</v>
      </c>
      <c r="S3" s="86"/>
      <c r="T3" s="86"/>
      <c r="U3" s="87"/>
      <c r="V3"/>
      <c r="W3" s="53"/>
      <c r="X3" s="41"/>
    </row>
    <row r="4" spans="1:24" x14ac:dyDescent="0.2">
      <c r="A4" s="35"/>
      <c r="D4" s="90" t="s">
        <v>13</v>
      </c>
      <c r="E4" s="94" t="s">
        <v>2</v>
      </c>
      <c r="F4" s="94" t="s">
        <v>12</v>
      </c>
      <c r="G4" s="87" t="s">
        <v>36</v>
      </c>
      <c r="H4" s="40" t="s">
        <v>41</v>
      </c>
      <c r="I4" s="40" t="s">
        <v>42</v>
      </c>
      <c r="J4" s="41"/>
      <c r="K4" s="90" t="s">
        <v>13</v>
      </c>
      <c r="L4" s="85" t="s">
        <v>2</v>
      </c>
      <c r="M4" s="85" t="s">
        <v>12</v>
      </c>
      <c r="N4" s="87" t="s">
        <v>36</v>
      </c>
      <c r="O4" s="57" t="s">
        <v>41</v>
      </c>
      <c r="P4" s="57" t="s">
        <v>42</v>
      </c>
      <c r="Q4" s="41"/>
      <c r="R4" s="90" t="s">
        <v>13</v>
      </c>
      <c r="S4" s="85" t="s">
        <v>2</v>
      </c>
      <c r="T4" s="85" t="s">
        <v>12</v>
      </c>
      <c r="U4" s="87" t="s">
        <v>36</v>
      </c>
      <c r="V4" s="57" t="s">
        <v>41</v>
      </c>
      <c r="W4" s="57" t="s">
        <v>42</v>
      </c>
      <c r="X4" s="41"/>
    </row>
    <row r="5" spans="1:24" x14ac:dyDescent="0.2">
      <c r="D5" s="95">
        <v>29</v>
      </c>
      <c r="E5" s="92" t="s">
        <v>87</v>
      </c>
      <c r="F5" s="92" t="s">
        <v>23</v>
      </c>
      <c r="G5" s="93">
        <v>67.925438596491233</v>
      </c>
      <c r="H5">
        <f>IF(ISNA(VLOOKUP(I5,Totals!$AX$3:$AY$102,2,FALSE)),"",VLOOKUP(I5,Totals!$AX$3:$AY$102,2,FALSE))</f>
        <v>8</v>
      </c>
      <c r="I5">
        <f>IF(ISNA(RANK(G5,G$5:G$150)),"",RANK(G5,G$5:G$150))</f>
        <v>1</v>
      </c>
      <c r="J5" s="46"/>
      <c r="K5" s="95">
        <v>29</v>
      </c>
      <c r="L5" s="92" t="s">
        <v>87</v>
      </c>
      <c r="M5" s="92" t="s">
        <v>23</v>
      </c>
      <c r="N5" s="93">
        <v>67.925438596491233</v>
      </c>
      <c r="O5">
        <f>IF(ISNA(VLOOKUP(P5,Totals!$AX$3:$AY$102,2,FALSE)),"",VLOOKUP(P5,Totals!$AX$3:$AY$102,2,FALSE))</f>
        <v>8</v>
      </c>
      <c r="P5">
        <f>IF(ISNA(RANK(N5,N$5:N$150)),"",RANK(N5,N$5:N$150))</f>
        <v>1</v>
      </c>
      <c r="Q5" s="46"/>
      <c r="R5" s="95">
        <v>29</v>
      </c>
      <c r="S5" s="92" t="s">
        <v>87</v>
      </c>
      <c r="T5" s="92" t="s">
        <v>23</v>
      </c>
      <c r="U5" s="93">
        <v>67.925438596491233</v>
      </c>
      <c r="V5">
        <f>IF(ISNA(VLOOKUP(W5,Totals!$AX$3:$AY$102,2,FALSE)),"",VLOOKUP(W5,Totals!$AX$3:$AY$102,2,FALSE))</f>
        <v>8</v>
      </c>
      <c r="W5">
        <f>IF(ISNA(RANK(U5,U$5:U$150)),"",RANK(U5,U$5:U$150))</f>
        <v>1</v>
      </c>
      <c r="X5" s="46"/>
    </row>
    <row r="6" spans="1:24" x14ac:dyDescent="0.2">
      <c r="D6" s="95">
        <v>48</v>
      </c>
      <c r="E6" s="92" t="s">
        <v>72</v>
      </c>
      <c r="F6" s="92" t="s">
        <v>23</v>
      </c>
      <c r="G6" s="93">
        <v>63.94736842105263</v>
      </c>
      <c r="H6">
        <f>IF(ISNA(VLOOKUP(I6,Totals!$AX$3:$AY$102,2,FALSE)),"",VLOOKUP(I6,Totals!$AX$3:$AY$102,2,FALSE))</f>
        <v>6</v>
      </c>
      <c r="I6">
        <f>IF(G6=G5,I5,IF(ISNA(RANK(G6,G$5:G$150)),"",RANK(G6,G$5:G$150)))</f>
        <v>2</v>
      </c>
      <c r="J6" s="46"/>
      <c r="K6" s="95">
        <v>48</v>
      </c>
      <c r="L6" s="92" t="s">
        <v>72</v>
      </c>
      <c r="M6" s="92" t="s">
        <v>23</v>
      </c>
      <c r="N6" s="93">
        <v>63.94736842105263</v>
      </c>
      <c r="O6">
        <f>IF(ISNA(VLOOKUP(P6,Totals!$AX$3:$AY$102,2,FALSE)),"",VLOOKUP(P6,Totals!$AX$3:$AY$102,2,FALSE))</f>
        <v>6</v>
      </c>
      <c r="P6">
        <f t="shared" ref="P6:P69" si="0">IF(ISNA(RANK(N6,N$5:N$150)),"",RANK(N6,N$5:N$150))</f>
        <v>2</v>
      </c>
      <c r="Q6" s="46"/>
      <c r="R6" s="95">
        <v>48</v>
      </c>
      <c r="S6" s="92" t="s">
        <v>72</v>
      </c>
      <c r="T6" s="92" t="s">
        <v>23</v>
      </c>
      <c r="U6" s="93">
        <v>63.94736842105263</v>
      </c>
      <c r="V6">
        <f>IF(ISNA(VLOOKUP(W6,Totals!$AX$3:$AY$102,2,FALSE)),"",VLOOKUP(W6,Totals!$AX$3:$AY$102,2,FALSE))</f>
        <v>6</v>
      </c>
      <c r="W6">
        <f t="shared" ref="W6:W69" si="1">IF(ISNA(RANK(U6,U$5:U$150)),"",RANK(U6,U$5:U$150))</f>
        <v>2</v>
      </c>
      <c r="X6" s="46"/>
    </row>
    <row r="7" spans="1:24" x14ac:dyDescent="0.2">
      <c r="D7" s="95">
        <v>54</v>
      </c>
      <c r="E7" s="92" t="s">
        <v>74</v>
      </c>
      <c r="F7" s="92" t="s">
        <v>23</v>
      </c>
      <c r="G7" s="93">
        <v>63.798245614035082</v>
      </c>
      <c r="H7">
        <f>IF(ISNA(VLOOKUP(I7,Totals!$AX$3:$AY$102,2,FALSE)),"",VLOOKUP(I7,Totals!$AX$3:$AY$102,2,FALSE))</f>
        <v>5</v>
      </c>
      <c r="I7">
        <f t="shared" ref="I7:I70" si="2">IF(G7=G6,I6,IF(ISNA(RANK(G7,G$5:G$150)),"",RANK(G7,G$5:G$150)))</f>
        <v>3</v>
      </c>
      <c r="J7" s="46"/>
      <c r="K7" s="95">
        <v>54</v>
      </c>
      <c r="L7" s="92" t="s">
        <v>74</v>
      </c>
      <c r="M7" s="92" t="s">
        <v>23</v>
      </c>
      <c r="N7" s="93">
        <v>63.798245614035082</v>
      </c>
      <c r="O7">
        <f>IF(ISNA(VLOOKUP(P7,Totals!$AX$3:$AY$102,2,FALSE)),"",VLOOKUP(P7,Totals!$AX$3:$AY$102,2,FALSE))</f>
        <v>5</v>
      </c>
      <c r="P7">
        <f t="shared" si="0"/>
        <v>3</v>
      </c>
      <c r="Q7" s="46"/>
      <c r="R7" s="95">
        <v>54</v>
      </c>
      <c r="S7" s="92" t="s">
        <v>74</v>
      </c>
      <c r="T7" s="92" t="s">
        <v>23</v>
      </c>
      <c r="U7" s="93">
        <v>63.798245614035082</v>
      </c>
      <c r="V7">
        <f>IF(ISNA(VLOOKUP(W7,Totals!$AX$3:$AY$102,2,FALSE)),"",VLOOKUP(W7,Totals!$AX$3:$AY$102,2,FALSE))</f>
        <v>5</v>
      </c>
      <c r="W7">
        <f t="shared" si="1"/>
        <v>3</v>
      </c>
      <c r="X7" s="46"/>
    </row>
    <row r="8" spans="1:24" x14ac:dyDescent="0.2">
      <c r="D8" s="95">
        <v>32</v>
      </c>
      <c r="E8" s="92" t="s">
        <v>83</v>
      </c>
      <c r="F8" s="92" t="s">
        <v>23</v>
      </c>
      <c r="G8" s="93">
        <v>62.653508771929829</v>
      </c>
      <c r="H8">
        <f>IF(ISNA(VLOOKUP(I8,Totals!$AX$3:$AY$102,2,FALSE)),"",VLOOKUP(I8,Totals!$AX$3:$AY$102,2,FALSE))</f>
        <v>4</v>
      </c>
      <c r="I8">
        <f t="shared" si="2"/>
        <v>4</v>
      </c>
      <c r="J8" s="46"/>
      <c r="K8" s="95">
        <v>32</v>
      </c>
      <c r="L8" s="92" t="s">
        <v>83</v>
      </c>
      <c r="M8" s="92" t="s">
        <v>23</v>
      </c>
      <c r="N8" s="93">
        <v>62.653508771929829</v>
      </c>
      <c r="O8">
        <f>IF(ISNA(VLOOKUP(P8,Totals!$AX$3:$AY$102,2,FALSE)),"",VLOOKUP(P8,Totals!$AX$3:$AY$102,2,FALSE))</f>
        <v>4</v>
      </c>
      <c r="P8">
        <f t="shared" si="0"/>
        <v>4</v>
      </c>
      <c r="Q8" s="46"/>
      <c r="R8" s="95">
        <v>32</v>
      </c>
      <c r="S8" s="92" t="s">
        <v>83</v>
      </c>
      <c r="T8" s="92" t="s">
        <v>23</v>
      </c>
      <c r="U8" s="93">
        <v>62.653508771929829</v>
      </c>
      <c r="V8">
        <f>IF(ISNA(VLOOKUP(W8,Totals!$AX$3:$AY$102,2,FALSE)),"",VLOOKUP(W8,Totals!$AX$3:$AY$102,2,FALSE))</f>
        <v>4</v>
      </c>
      <c r="W8">
        <f t="shared" si="1"/>
        <v>4</v>
      </c>
      <c r="X8" s="46"/>
    </row>
    <row r="9" spans="1:24" x14ac:dyDescent="0.2">
      <c r="D9" s="95">
        <v>23</v>
      </c>
      <c r="E9" s="92" t="s">
        <v>82</v>
      </c>
      <c r="F9" s="92" t="s">
        <v>23</v>
      </c>
      <c r="G9" s="93">
        <v>61.587719298245617</v>
      </c>
      <c r="H9">
        <f>IF(ISNA(VLOOKUP(I9,Totals!$AX$3:$AY$102,2,FALSE)),"",VLOOKUP(I9,Totals!$AX$3:$AY$102,2,FALSE))</f>
        <v>3</v>
      </c>
      <c r="I9">
        <f t="shared" si="2"/>
        <v>5</v>
      </c>
      <c r="J9" s="46"/>
      <c r="K9" s="95">
        <v>23</v>
      </c>
      <c r="L9" s="92" t="s">
        <v>82</v>
      </c>
      <c r="M9" s="92" t="s">
        <v>23</v>
      </c>
      <c r="N9" s="93">
        <v>61.587719298245617</v>
      </c>
      <c r="O9">
        <f>IF(ISNA(VLOOKUP(P9,Totals!$AX$3:$AY$102,2,FALSE)),"",VLOOKUP(P9,Totals!$AX$3:$AY$102,2,FALSE))</f>
        <v>3</v>
      </c>
      <c r="P9">
        <f t="shared" si="0"/>
        <v>5</v>
      </c>
      <c r="Q9" s="46"/>
      <c r="R9" s="95">
        <v>23</v>
      </c>
      <c r="S9" s="92" t="s">
        <v>82</v>
      </c>
      <c r="T9" s="92" t="s">
        <v>23</v>
      </c>
      <c r="U9" s="93">
        <v>61.587719298245617</v>
      </c>
      <c r="V9">
        <f>IF(ISNA(VLOOKUP(W9,Totals!$AX$3:$AY$102,2,FALSE)),"",VLOOKUP(W9,Totals!$AX$3:$AY$102,2,FALSE))</f>
        <v>3</v>
      </c>
      <c r="W9">
        <f t="shared" si="1"/>
        <v>5</v>
      </c>
      <c r="X9" s="46"/>
    </row>
    <row r="10" spans="1:24" x14ac:dyDescent="0.2">
      <c r="D10" s="95">
        <v>26</v>
      </c>
      <c r="E10" s="92" t="s">
        <v>84</v>
      </c>
      <c r="F10" s="92" t="s">
        <v>23</v>
      </c>
      <c r="G10" s="93">
        <v>61.350877192982459</v>
      </c>
      <c r="H10">
        <f>IF(ISNA(VLOOKUP(I10,Totals!$AX$3:$AY$102,2,FALSE)),"",VLOOKUP(I10,Totals!$AX$3:$AY$102,2,FALSE))</f>
        <v>2</v>
      </c>
      <c r="I10">
        <f t="shared" si="2"/>
        <v>6</v>
      </c>
      <c r="J10" s="46"/>
      <c r="K10" s="95">
        <v>26</v>
      </c>
      <c r="L10" s="92" t="s">
        <v>84</v>
      </c>
      <c r="M10" s="92" t="s">
        <v>23</v>
      </c>
      <c r="N10" s="93">
        <v>61.350877192982459</v>
      </c>
      <c r="O10">
        <f>IF(ISNA(VLOOKUP(P10,Totals!$AX$3:$AY$102,2,FALSE)),"",VLOOKUP(P10,Totals!$AX$3:$AY$102,2,FALSE))</f>
        <v>2</v>
      </c>
      <c r="P10">
        <f t="shared" si="0"/>
        <v>6</v>
      </c>
      <c r="Q10" s="46"/>
      <c r="R10" s="95">
        <v>26</v>
      </c>
      <c r="S10" s="92" t="s">
        <v>84</v>
      </c>
      <c r="T10" s="92" t="s">
        <v>23</v>
      </c>
      <c r="U10" s="93">
        <v>61.350877192982459</v>
      </c>
      <c r="V10">
        <f>IF(ISNA(VLOOKUP(W10,Totals!$AX$3:$AY$102,2,FALSE)),"",VLOOKUP(W10,Totals!$AX$3:$AY$102,2,FALSE))</f>
        <v>2</v>
      </c>
      <c r="W10">
        <f t="shared" si="1"/>
        <v>6</v>
      </c>
      <c r="X10" s="46"/>
    </row>
    <row r="11" spans="1:24" x14ac:dyDescent="0.2">
      <c r="D11" s="95">
        <v>51</v>
      </c>
      <c r="E11" s="92" t="s">
        <v>100</v>
      </c>
      <c r="F11" s="92" t="s">
        <v>28</v>
      </c>
      <c r="G11" s="93">
        <v>60.162280701754383</v>
      </c>
      <c r="H11">
        <f>IF(ISNA(VLOOKUP(I11,Totals!$AX$3:$AY$102,2,FALSE)),"",VLOOKUP(I11,Totals!$AX$3:$AY$102,2,FALSE))</f>
        <v>1</v>
      </c>
      <c r="I11">
        <f t="shared" si="2"/>
        <v>7</v>
      </c>
      <c r="J11" s="46"/>
      <c r="K11" s="95">
        <v>51</v>
      </c>
      <c r="L11" s="92" t="s">
        <v>100</v>
      </c>
      <c r="M11" s="92" t="s">
        <v>28</v>
      </c>
      <c r="N11" s="93">
        <v>60.162280701754383</v>
      </c>
      <c r="O11">
        <f>IF(ISNA(VLOOKUP(P11,Totals!$AX$3:$AY$102,2,FALSE)),"",VLOOKUP(P11,Totals!$AX$3:$AY$102,2,FALSE))</f>
        <v>1</v>
      </c>
      <c r="P11">
        <f t="shared" si="0"/>
        <v>7</v>
      </c>
      <c r="Q11" s="46"/>
      <c r="R11" s="95">
        <v>51</v>
      </c>
      <c r="S11" s="92" t="s">
        <v>100</v>
      </c>
      <c r="T11" s="92" t="s">
        <v>28</v>
      </c>
      <c r="U11" s="93">
        <v>60.162280701754383</v>
      </c>
      <c r="V11">
        <f>IF(ISNA(VLOOKUP(W11,Totals!$AX$3:$AY$102,2,FALSE)),"",VLOOKUP(W11,Totals!$AX$3:$AY$102,2,FALSE))</f>
        <v>1</v>
      </c>
      <c r="W11">
        <f t="shared" si="1"/>
        <v>7</v>
      </c>
      <c r="X11" s="46"/>
    </row>
    <row r="12" spans="1:24" x14ac:dyDescent="0.2">
      <c r="D12" s="95">
        <v>40</v>
      </c>
      <c r="E12" s="92" t="s">
        <v>85</v>
      </c>
      <c r="F12" s="92" t="s">
        <v>23</v>
      </c>
      <c r="G12" s="93">
        <v>60.096491228070178</v>
      </c>
      <c r="H12">
        <f>IF(ISNA(VLOOKUP(I12,Totals!$AX$3:$AY$102,2,FALSE)),"",VLOOKUP(I12,Totals!$AX$3:$AY$102,2,FALSE))</f>
        <v>0</v>
      </c>
      <c r="I12">
        <f t="shared" si="2"/>
        <v>8</v>
      </c>
      <c r="J12"/>
      <c r="K12" s="95">
        <v>40</v>
      </c>
      <c r="L12" s="92" t="s">
        <v>85</v>
      </c>
      <c r="M12" s="92" t="s">
        <v>23</v>
      </c>
      <c r="N12" s="93">
        <v>60.096491228070178</v>
      </c>
      <c r="O12">
        <f>IF(ISNA(VLOOKUP(P12,Totals!$AX$3:$AY$102,2,FALSE)),"",VLOOKUP(P12,Totals!$AX$3:$AY$102,2,FALSE))</f>
        <v>0</v>
      </c>
      <c r="P12">
        <f t="shared" si="0"/>
        <v>8</v>
      </c>
      <c r="Q12"/>
      <c r="R12" s="95">
        <v>40</v>
      </c>
      <c r="S12" s="92" t="s">
        <v>85</v>
      </c>
      <c r="T12" s="92" t="s">
        <v>23</v>
      </c>
      <c r="U12" s="93">
        <v>60.096491228070178</v>
      </c>
      <c r="V12">
        <f>IF(ISNA(VLOOKUP(W12,Totals!$AX$3:$AY$102,2,FALSE)),"",VLOOKUP(W12,Totals!$AX$3:$AY$102,2,FALSE))</f>
        <v>0</v>
      </c>
      <c r="W12">
        <f t="shared" si="1"/>
        <v>8</v>
      </c>
      <c r="X12"/>
    </row>
    <row r="13" spans="1:24" x14ac:dyDescent="0.2">
      <c r="D13" s="95">
        <v>28</v>
      </c>
      <c r="E13" s="92" t="s">
        <v>78</v>
      </c>
      <c r="F13" s="92" t="s">
        <v>23</v>
      </c>
      <c r="G13" s="93">
        <v>60.021929824561404</v>
      </c>
      <c r="H13">
        <f>IF(ISNA(VLOOKUP(I13,Totals!$AX$3:$AY$102,2,FALSE)),"",VLOOKUP(I13,Totals!$AX$3:$AY$102,2,FALSE))</f>
        <v>0</v>
      </c>
      <c r="I13">
        <f t="shared" si="2"/>
        <v>9</v>
      </c>
      <c r="J13"/>
      <c r="K13" s="95">
        <v>28</v>
      </c>
      <c r="L13" s="92" t="s">
        <v>78</v>
      </c>
      <c r="M13" s="92" t="s">
        <v>23</v>
      </c>
      <c r="N13" s="93">
        <v>60.021929824561404</v>
      </c>
      <c r="O13">
        <f>IF(ISNA(VLOOKUP(P13,Totals!$AX$3:$AY$102,2,FALSE)),"",VLOOKUP(P13,Totals!$AX$3:$AY$102,2,FALSE))</f>
        <v>0</v>
      </c>
      <c r="P13">
        <f t="shared" si="0"/>
        <v>9</v>
      </c>
      <c r="Q13"/>
      <c r="R13" s="95">
        <v>28</v>
      </c>
      <c r="S13" s="92" t="s">
        <v>78</v>
      </c>
      <c r="T13" s="92" t="s">
        <v>23</v>
      </c>
      <c r="U13" s="93">
        <v>60.021929824561404</v>
      </c>
      <c r="V13">
        <f>IF(ISNA(VLOOKUP(W13,Totals!$AX$3:$AY$102,2,FALSE)),"",VLOOKUP(W13,Totals!$AX$3:$AY$102,2,FALSE))</f>
        <v>0</v>
      </c>
      <c r="W13">
        <f t="shared" si="1"/>
        <v>9</v>
      </c>
      <c r="X13"/>
    </row>
    <row r="14" spans="1:24" x14ac:dyDescent="0.2">
      <c r="D14" s="95">
        <v>44</v>
      </c>
      <c r="E14" s="92" t="s">
        <v>81</v>
      </c>
      <c r="F14" s="92" t="s">
        <v>23</v>
      </c>
      <c r="G14" s="93">
        <v>59.978070175438603</v>
      </c>
      <c r="H14">
        <f>IF(ISNA(VLOOKUP(I14,Totals!$AX$3:$AY$102,2,FALSE)),"",VLOOKUP(I14,Totals!$AX$3:$AY$102,2,FALSE))</f>
        <v>0</v>
      </c>
      <c r="I14">
        <f t="shared" si="2"/>
        <v>10</v>
      </c>
      <c r="J14"/>
      <c r="K14" s="95">
        <v>44</v>
      </c>
      <c r="L14" s="92" t="s">
        <v>81</v>
      </c>
      <c r="M14" s="92" t="s">
        <v>23</v>
      </c>
      <c r="N14" s="93">
        <v>59.978070175438603</v>
      </c>
      <c r="O14">
        <f>IF(ISNA(VLOOKUP(P14,Totals!$AX$3:$AY$102,2,FALSE)),"",VLOOKUP(P14,Totals!$AX$3:$AY$102,2,FALSE))</f>
        <v>0</v>
      </c>
      <c r="P14">
        <f t="shared" si="0"/>
        <v>10</v>
      </c>
      <c r="Q14"/>
      <c r="R14" s="95">
        <v>44</v>
      </c>
      <c r="S14" s="92" t="s">
        <v>81</v>
      </c>
      <c r="T14" s="92" t="s">
        <v>23</v>
      </c>
      <c r="U14" s="93">
        <v>59.978070175438603</v>
      </c>
      <c r="V14">
        <f>IF(ISNA(VLOOKUP(W14,Totals!$AX$3:$AY$102,2,FALSE)),"",VLOOKUP(W14,Totals!$AX$3:$AY$102,2,FALSE))</f>
        <v>0</v>
      </c>
      <c r="W14">
        <f t="shared" si="1"/>
        <v>10</v>
      </c>
      <c r="X14"/>
    </row>
    <row r="15" spans="1:24" x14ac:dyDescent="0.2">
      <c r="D15" s="95">
        <v>27</v>
      </c>
      <c r="E15" s="92" t="s">
        <v>75</v>
      </c>
      <c r="F15" s="92" t="s">
        <v>23</v>
      </c>
      <c r="G15" s="93">
        <v>59.899122807017548</v>
      </c>
      <c r="H15">
        <f>IF(ISNA(VLOOKUP(I15,Totals!$AX$3:$AY$102,2,FALSE)),"",VLOOKUP(I15,Totals!$AX$3:$AY$102,2,FALSE))</f>
        <v>0</v>
      </c>
      <c r="I15">
        <f t="shared" si="2"/>
        <v>11</v>
      </c>
      <c r="J15"/>
      <c r="K15" s="95">
        <v>27</v>
      </c>
      <c r="L15" s="92" t="s">
        <v>75</v>
      </c>
      <c r="M15" s="92" t="s">
        <v>23</v>
      </c>
      <c r="N15" s="93">
        <v>59.899122807017548</v>
      </c>
      <c r="O15">
        <f>IF(ISNA(VLOOKUP(P15,Totals!$AX$3:$AY$102,2,FALSE)),"",VLOOKUP(P15,Totals!$AX$3:$AY$102,2,FALSE))</f>
        <v>0</v>
      </c>
      <c r="P15">
        <f t="shared" si="0"/>
        <v>11</v>
      </c>
      <c r="Q15"/>
      <c r="R15" s="95">
        <v>27</v>
      </c>
      <c r="S15" s="92" t="s">
        <v>75</v>
      </c>
      <c r="T15" s="92" t="s">
        <v>23</v>
      </c>
      <c r="U15" s="93">
        <v>59.899122807017548</v>
      </c>
      <c r="V15">
        <f>IF(ISNA(VLOOKUP(W15,Totals!$AX$3:$AY$102,2,FALSE)),"",VLOOKUP(W15,Totals!$AX$3:$AY$102,2,FALSE))</f>
        <v>0</v>
      </c>
      <c r="W15">
        <f t="shared" si="1"/>
        <v>11</v>
      </c>
      <c r="X15"/>
    </row>
    <row r="16" spans="1:24" x14ac:dyDescent="0.2">
      <c r="D16" s="95">
        <v>53</v>
      </c>
      <c r="E16" s="92" t="s">
        <v>93</v>
      </c>
      <c r="F16" s="92" t="s">
        <v>28</v>
      </c>
      <c r="G16" s="93">
        <v>59.40789473684211</v>
      </c>
      <c r="H16">
        <f>IF(ISNA(VLOOKUP(I16,Totals!$AX$3:$AY$102,2,FALSE)),"",VLOOKUP(I16,Totals!$AX$3:$AY$102,2,FALSE))</f>
        <v>0</v>
      </c>
      <c r="I16">
        <f t="shared" si="2"/>
        <v>12</v>
      </c>
      <c r="J16"/>
      <c r="K16" s="95">
        <v>53</v>
      </c>
      <c r="L16" s="92" t="s">
        <v>93</v>
      </c>
      <c r="M16" s="92" t="s">
        <v>28</v>
      </c>
      <c r="N16" s="93">
        <v>59.40789473684211</v>
      </c>
      <c r="O16">
        <f>IF(ISNA(VLOOKUP(P16,Totals!$AX$3:$AY$102,2,FALSE)),"",VLOOKUP(P16,Totals!$AX$3:$AY$102,2,FALSE))</f>
        <v>0</v>
      </c>
      <c r="P16">
        <f t="shared" si="0"/>
        <v>12</v>
      </c>
      <c r="Q16"/>
      <c r="R16" s="95">
        <v>53</v>
      </c>
      <c r="S16" s="92" t="s">
        <v>93</v>
      </c>
      <c r="T16" s="92" t="s">
        <v>28</v>
      </c>
      <c r="U16" s="93">
        <v>59.40789473684211</v>
      </c>
      <c r="V16">
        <f>IF(ISNA(VLOOKUP(W16,Totals!$AX$3:$AY$102,2,FALSE)),"",VLOOKUP(W16,Totals!$AX$3:$AY$102,2,FALSE))</f>
        <v>0</v>
      </c>
      <c r="W16">
        <f t="shared" si="1"/>
        <v>12</v>
      </c>
      <c r="X16"/>
    </row>
    <row r="17" spans="4:24" x14ac:dyDescent="0.2">
      <c r="D17" s="95">
        <v>41</v>
      </c>
      <c r="E17" s="92" t="s">
        <v>69</v>
      </c>
      <c r="F17" s="92" t="s">
        <v>23</v>
      </c>
      <c r="G17" s="93">
        <v>59.223684210526315</v>
      </c>
      <c r="H17">
        <f>IF(ISNA(VLOOKUP(I17,Totals!$AX$3:$AY$102,2,FALSE)),"",VLOOKUP(I17,Totals!$AX$3:$AY$102,2,FALSE))</f>
        <v>0</v>
      </c>
      <c r="I17">
        <f t="shared" si="2"/>
        <v>13</v>
      </c>
      <c r="J17"/>
      <c r="K17" s="95">
        <v>41</v>
      </c>
      <c r="L17" s="92" t="s">
        <v>69</v>
      </c>
      <c r="M17" s="92" t="s">
        <v>23</v>
      </c>
      <c r="N17" s="93">
        <v>59.223684210526315</v>
      </c>
      <c r="O17">
        <f>IF(ISNA(VLOOKUP(P17,Totals!$AX$3:$AY$102,2,FALSE)),"",VLOOKUP(P17,Totals!$AX$3:$AY$102,2,FALSE))</f>
        <v>0</v>
      </c>
      <c r="P17">
        <f t="shared" si="0"/>
        <v>13</v>
      </c>
      <c r="Q17"/>
      <c r="R17" s="95">
        <v>41</v>
      </c>
      <c r="S17" s="92" t="s">
        <v>69</v>
      </c>
      <c r="T17" s="92" t="s">
        <v>23</v>
      </c>
      <c r="U17" s="93">
        <v>59.223684210526315</v>
      </c>
      <c r="V17">
        <f>IF(ISNA(VLOOKUP(W17,Totals!$AX$3:$AY$102,2,FALSE)),"",VLOOKUP(W17,Totals!$AX$3:$AY$102,2,FALSE))</f>
        <v>0</v>
      </c>
      <c r="W17">
        <f t="shared" si="1"/>
        <v>13</v>
      </c>
      <c r="X17"/>
    </row>
    <row r="18" spans="4:24" x14ac:dyDescent="0.2">
      <c r="D18" s="95">
        <v>18</v>
      </c>
      <c r="E18" s="92" t="s">
        <v>80</v>
      </c>
      <c r="F18" s="92" t="s">
        <v>23</v>
      </c>
      <c r="G18" s="93">
        <v>57.464912280701753</v>
      </c>
      <c r="H18">
        <f>IF(ISNA(VLOOKUP(I18,Totals!$AX$3:$AY$102,2,FALSE)),"",VLOOKUP(I18,Totals!$AX$3:$AY$102,2,FALSE))</f>
        <v>0</v>
      </c>
      <c r="I18">
        <f t="shared" si="2"/>
        <v>14</v>
      </c>
      <c r="J18"/>
      <c r="K18" s="95">
        <v>18</v>
      </c>
      <c r="L18" s="92" t="s">
        <v>80</v>
      </c>
      <c r="M18" s="92" t="s">
        <v>23</v>
      </c>
      <c r="N18" s="93">
        <v>57.464912280701753</v>
      </c>
      <c r="O18">
        <f>IF(ISNA(VLOOKUP(P18,Totals!$AX$3:$AY$102,2,FALSE)),"",VLOOKUP(P18,Totals!$AX$3:$AY$102,2,FALSE))</f>
        <v>0</v>
      </c>
      <c r="P18">
        <f t="shared" si="0"/>
        <v>14</v>
      </c>
      <c r="Q18"/>
      <c r="R18" s="95">
        <v>18</v>
      </c>
      <c r="S18" s="92" t="s">
        <v>80</v>
      </c>
      <c r="T18" s="92" t="s">
        <v>23</v>
      </c>
      <c r="U18" s="93">
        <v>57.464912280701753</v>
      </c>
      <c r="V18">
        <f>IF(ISNA(VLOOKUP(W18,Totals!$AX$3:$AY$102,2,FALSE)),"",VLOOKUP(W18,Totals!$AX$3:$AY$102,2,FALSE))</f>
        <v>0</v>
      </c>
      <c r="W18">
        <f t="shared" si="1"/>
        <v>14</v>
      </c>
      <c r="X18"/>
    </row>
    <row r="19" spans="4:24" x14ac:dyDescent="0.2">
      <c r="D19" s="95">
        <v>13</v>
      </c>
      <c r="E19" s="92" t="s">
        <v>99</v>
      </c>
      <c r="F19" s="92" t="s">
        <v>28</v>
      </c>
      <c r="G19" s="93">
        <v>57.381578947368425</v>
      </c>
      <c r="H19">
        <f>IF(ISNA(VLOOKUP(I19,Totals!$AX$3:$AY$102,2,FALSE)),"",VLOOKUP(I19,Totals!$AX$3:$AY$102,2,FALSE))</f>
        <v>0</v>
      </c>
      <c r="I19">
        <f t="shared" si="2"/>
        <v>15</v>
      </c>
      <c r="J19"/>
      <c r="K19" s="95">
        <v>13</v>
      </c>
      <c r="L19" s="92" t="s">
        <v>99</v>
      </c>
      <c r="M19" s="92" t="s">
        <v>28</v>
      </c>
      <c r="N19" s="93">
        <v>57.381578947368425</v>
      </c>
      <c r="O19">
        <f>IF(ISNA(VLOOKUP(P19,Totals!$AX$3:$AY$102,2,FALSE)),"",VLOOKUP(P19,Totals!$AX$3:$AY$102,2,FALSE))</f>
        <v>0</v>
      </c>
      <c r="P19">
        <f t="shared" si="0"/>
        <v>15</v>
      </c>
      <c r="Q19"/>
      <c r="R19" s="95">
        <v>13</v>
      </c>
      <c r="S19" s="92" t="s">
        <v>99</v>
      </c>
      <c r="T19" s="92" t="s">
        <v>28</v>
      </c>
      <c r="U19" s="93">
        <v>57.381578947368425</v>
      </c>
      <c r="V19">
        <f>IF(ISNA(VLOOKUP(W19,Totals!$AX$3:$AY$102,2,FALSE)),"",VLOOKUP(W19,Totals!$AX$3:$AY$102,2,FALSE))</f>
        <v>0</v>
      </c>
      <c r="W19">
        <f t="shared" si="1"/>
        <v>15</v>
      </c>
      <c r="X19"/>
    </row>
    <row r="20" spans="4:24" x14ac:dyDescent="0.2">
      <c r="D20" s="95">
        <v>5</v>
      </c>
      <c r="E20" s="92" t="s">
        <v>58</v>
      </c>
      <c r="F20" s="92" t="s">
        <v>23</v>
      </c>
      <c r="G20" s="93">
        <v>57.048245614035096</v>
      </c>
      <c r="H20">
        <f>IF(ISNA(VLOOKUP(I20,Totals!$AX$3:$AY$102,2,FALSE)),"",VLOOKUP(I20,Totals!$AX$3:$AY$102,2,FALSE))</f>
        <v>0</v>
      </c>
      <c r="I20">
        <f t="shared" si="2"/>
        <v>16</v>
      </c>
      <c r="J20"/>
      <c r="K20" s="95">
        <v>5</v>
      </c>
      <c r="L20" s="92" t="s">
        <v>58</v>
      </c>
      <c r="M20" s="92" t="s">
        <v>23</v>
      </c>
      <c r="N20" s="93">
        <v>57.048245614035096</v>
      </c>
      <c r="O20">
        <f>IF(ISNA(VLOOKUP(P20,Totals!$AX$3:$AY$102,2,FALSE)),"",VLOOKUP(P20,Totals!$AX$3:$AY$102,2,FALSE))</f>
        <v>0</v>
      </c>
      <c r="P20">
        <f t="shared" si="0"/>
        <v>16</v>
      </c>
      <c r="Q20"/>
      <c r="R20" s="95">
        <v>5</v>
      </c>
      <c r="S20" s="92" t="s">
        <v>58</v>
      </c>
      <c r="T20" s="92" t="s">
        <v>23</v>
      </c>
      <c r="U20" s="93">
        <v>57.048245614035096</v>
      </c>
      <c r="V20">
        <f>IF(ISNA(VLOOKUP(W20,Totals!$AX$3:$AY$102,2,FALSE)),"",VLOOKUP(W20,Totals!$AX$3:$AY$102,2,FALSE))</f>
        <v>0</v>
      </c>
      <c r="W20">
        <f t="shared" si="1"/>
        <v>16</v>
      </c>
      <c r="X20"/>
    </row>
    <row r="21" spans="4:24" x14ac:dyDescent="0.2">
      <c r="D21" s="95">
        <v>42</v>
      </c>
      <c r="E21" s="92" t="s">
        <v>57</v>
      </c>
      <c r="F21" s="92" t="s">
        <v>23</v>
      </c>
      <c r="G21" s="93">
        <v>56.596491228070178</v>
      </c>
      <c r="H21">
        <f>IF(ISNA(VLOOKUP(I21,Totals!$AX$3:$AY$102,2,FALSE)),"",VLOOKUP(I21,Totals!$AX$3:$AY$102,2,FALSE))</f>
        <v>0</v>
      </c>
      <c r="I21">
        <f t="shared" si="2"/>
        <v>17</v>
      </c>
      <c r="J21"/>
      <c r="K21" s="95">
        <v>42</v>
      </c>
      <c r="L21" s="92" t="s">
        <v>57</v>
      </c>
      <c r="M21" s="92" t="s">
        <v>23</v>
      </c>
      <c r="N21" s="93">
        <v>56.596491228070178</v>
      </c>
      <c r="O21">
        <f>IF(ISNA(VLOOKUP(P21,Totals!$AX$3:$AY$102,2,FALSE)),"",VLOOKUP(P21,Totals!$AX$3:$AY$102,2,FALSE))</f>
        <v>0</v>
      </c>
      <c r="P21">
        <f t="shared" si="0"/>
        <v>17</v>
      </c>
      <c r="Q21"/>
      <c r="R21" s="95">
        <v>42</v>
      </c>
      <c r="S21" s="92" t="s">
        <v>57</v>
      </c>
      <c r="T21" s="92" t="s">
        <v>23</v>
      </c>
      <c r="U21" s="93">
        <v>56.596491228070178</v>
      </c>
      <c r="V21">
        <f>IF(ISNA(VLOOKUP(W21,Totals!$AX$3:$AY$102,2,FALSE)),"",VLOOKUP(W21,Totals!$AX$3:$AY$102,2,FALSE))</f>
        <v>0</v>
      </c>
      <c r="W21">
        <f t="shared" si="1"/>
        <v>17</v>
      </c>
      <c r="X21"/>
    </row>
    <row r="22" spans="4:24" x14ac:dyDescent="0.2">
      <c r="D22" s="95">
        <v>8</v>
      </c>
      <c r="E22" s="92" t="s">
        <v>70</v>
      </c>
      <c r="F22" s="92" t="s">
        <v>23</v>
      </c>
      <c r="G22" s="93">
        <v>56.21052631578948</v>
      </c>
      <c r="H22">
        <f>IF(ISNA(VLOOKUP(I22,Totals!$AX$3:$AY$102,2,FALSE)),"",VLOOKUP(I22,Totals!$AX$3:$AY$102,2,FALSE))</f>
        <v>0</v>
      </c>
      <c r="I22">
        <f t="shared" si="2"/>
        <v>18</v>
      </c>
      <c r="J22"/>
      <c r="K22" s="95">
        <v>8</v>
      </c>
      <c r="L22" s="92" t="s">
        <v>70</v>
      </c>
      <c r="M22" s="92" t="s">
        <v>23</v>
      </c>
      <c r="N22" s="93">
        <v>56.21052631578948</v>
      </c>
      <c r="O22">
        <f>IF(ISNA(VLOOKUP(P22,Totals!$AX$3:$AY$102,2,FALSE)),"",VLOOKUP(P22,Totals!$AX$3:$AY$102,2,FALSE))</f>
        <v>0</v>
      </c>
      <c r="P22">
        <f t="shared" si="0"/>
        <v>18</v>
      </c>
      <c r="Q22"/>
      <c r="R22" s="95">
        <v>8</v>
      </c>
      <c r="S22" s="92" t="s">
        <v>70</v>
      </c>
      <c r="T22" s="92" t="s">
        <v>23</v>
      </c>
      <c r="U22" s="93">
        <v>56.21052631578948</v>
      </c>
      <c r="V22">
        <f>IF(ISNA(VLOOKUP(W22,Totals!$AX$3:$AY$102,2,FALSE)),"",VLOOKUP(W22,Totals!$AX$3:$AY$102,2,FALSE))</f>
        <v>0</v>
      </c>
      <c r="W22">
        <f t="shared" si="1"/>
        <v>18</v>
      </c>
      <c r="X22"/>
    </row>
    <row r="23" spans="4:24" x14ac:dyDescent="0.2">
      <c r="D23" s="95">
        <v>50</v>
      </c>
      <c r="E23" s="92" t="s">
        <v>71</v>
      </c>
      <c r="F23" s="92" t="s">
        <v>23</v>
      </c>
      <c r="G23" s="93">
        <v>56.175438596491233</v>
      </c>
      <c r="H23">
        <f>IF(ISNA(VLOOKUP(I23,Totals!$AX$3:$AY$102,2,FALSE)),"",VLOOKUP(I23,Totals!$AX$3:$AY$102,2,FALSE))</f>
        <v>0</v>
      </c>
      <c r="I23">
        <f t="shared" si="2"/>
        <v>19</v>
      </c>
      <c r="J23"/>
      <c r="K23" s="95">
        <v>50</v>
      </c>
      <c r="L23" s="92" t="s">
        <v>71</v>
      </c>
      <c r="M23" s="92" t="s">
        <v>23</v>
      </c>
      <c r="N23" s="93">
        <v>56.175438596491233</v>
      </c>
      <c r="O23">
        <f>IF(ISNA(VLOOKUP(P23,Totals!$AX$3:$AY$102,2,FALSE)),"",VLOOKUP(P23,Totals!$AX$3:$AY$102,2,FALSE))</f>
        <v>0</v>
      </c>
      <c r="P23">
        <f t="shared" si="0"/>
        <v>19</v>
      </c>
      <c r="Q23"/>
      <c r="R23" s="95">
        <v>50</v>
      </c>
      <c r="S23" s="92" t="s">
        <v>71</v>
      </c>
      <c r="T23" s="92" t="s">
        <v>23</v>
      </c>
      <c r="U23" s="93">
        <v>56.175438596491233</v>
      </c>
      <c r="V23">
        <f>IF(ISNA(VLOOKUP(W23,Totals!$AX$3:$AY$102,2,FALSE)),"",VLOOKUP(W23,Totals!$AX$3:$AY$102,2,FALSE))</f>
        <v>0</v>
      </c>
      <c r="W23">
        <f t="shared" si="1"/>
        <v>19</v>
      </c>
      <c r="X23"/>
    </row>
    <row r="24" spans="4:24" x14ac:dyDescent="0.2">
      <c r="D24" s="95">
        <v>17</v>
      </c>
      <c r="E24" s="92" t="s">
        <v>73</v>
      </c>
      <c r="F24" s="92" t="s">
        <v>23</v>
      </c>
      <c r="G24" s="93">
        <v>56.175438596491233</v>
      </c>
      <c r="H24">
        <f>IF(ISNA(VLOOKUP(I24,Totals!$AX$3:$AY$102,2,FALSE)),"",VLOOKUP(I24,Totals!$AX$3:$AY$102,2,FALSE))</f>
        <v>0</v>
      </c>
      <c r="I24">
        <f t="shared" si="2"/>
        <v>19</v>
      </c>
      <c r="K24" s="95">
        <v>17</v>
      </c>
      <c r="L24" s="92" t="s">
        <v>73</v>
      </c>
      <c r="M24" s="92" t="s">
        <v>23</v>
      </c>
      <c r="N24" s="93">
        <v>56.175438596491233</v>
      </c>
      <c r="O24">
        <f>IF(ISNA(VLOOKUP(P24,Totals!$AX$3:$AY$102,2,FALSE)),"",VLOOKUP(P24,Totals!$AX$3:$AY$102,2,FALSE))</f>
        <v>0</v>
      </c>
      <c r="P24">
        <f t="shared" si="0"/>
        <v>19</v>
      </c>
      <c r="R24" s="95">
        <v>17</v>
      </c>
      <c r="S24" s="92" t="s">
        <v>73</v>
      </c>
      <c r="T24" s="92" t="s">
        <v>23</v>
      </c>
      <c r="U24" s="93">
        <v>56.175438596491233</v>
      </c>
      <c r="V24">
        <f>IF(ISNA(VLOOKUP(W24,Totals!$AX$3:$AY$102,2,FALSE)),"",VLOOKUP(W24,Totals!$AX$3:$AY$102,2,FALSE))</f>
        <v>0</v>
      </c>
      <c r="W24">
        <f t="shared" si="1"/>
        <v>19</v>
      </c>
    </row>
    <row r="25" spans="4:24" x14ac:dyDescent="0.2">
      <c r="D25" s="95">
        <v>39</v>
      </c>
      <c r="E25" s="92" t="s">
        <v>94</v>
      </c>
      <c r="F25" s="92" t="s">
        <v>28</v>
      </c>
      <c r="G25" s="93">
        <v>56.100877192982452</v>
      </c>
      <c r="H25">
        <f>IF(ISNA(VLOOKUP(I25,Totals!$AX$3:$AY$102,2,FALSE)),"",VLOOKUP(I25,Totals!$AX$3:$AY$102,2,FALSE))</f>
        <v>0</v>
      </c>
      <c r="I25">
        <f t="shared" si="2"/>
        <v>21</v>
      </c>
      <c r="K25" s="95">
        <v>39</v>
      </c>
      <c r="L25" s="92" t="s">
        <v>94</v>
      </c>
      <c r="M25" s="92" t="s">
        <v>28</v>
      </c>
      <c r="N25" s="93">
        <v>56.100877192982452</v>
      </c>
      <c r="O25">
        <f>IF(ISNA(VLOOKUP(P25,Totals!$AX$3:$AY$102,2,FALSE)),"",VLOOKUP(P25,Totals!$AX$3:$AY$102,2,FALSE))</f>
        <v>0</v>
      </c>
      <c r="P25">
        <f t="shared" si="0"/>
        <v>21</v>
      </c>
      <c r="R25" s="95">
        <v>39</v>
      </c>
      <c r="S25" s="92" t="s">
        <v>94</v>
      </c>
      <c r="T25" s="92" t="s">
        <v>28</v>
      </c>
      <c r="U25" s="93">
        <v>56.100877192982452</v>
      </c>
      <c r="V25">
        <f>IF(ISNA(VLOOKUP(W25,Totals!$AX$3:$AY$102,2,FALSE)),"",VLOOKUP(W25,Totals!$AX$3:$AY$102,2,FALSE))</f>
        <v>0</v>
      </c>
      <c r="W25">
        <f t="shared" si="1"/>
        <v>21</v>
      </c>
    </row>
    <row r="26" spans="4:24" x14ac:dyDescent="0.2">
      <c r="D26" s="95">
        <v>31</v>
      </c>
      <c r="E26" s="92" t="s">
        <v>95</v>
      </c>
      <c r="F26" s="92" t="s">
        <v>28</v>
      </c>
      <c r="G26" s="93">
        <v>56.087719298245617</v>
      </c>
      <c r="H26">
        <f>IF(ISNA(VLOOKUP(I26,Totals!$AX$3:$AY$102,2,FALSE)),"",VLOOKUP(I26,Totals!$AX$3:$AY$102,2,FALSE))</f>
        <v>0</v>
      </c>
      <c r="I26">
        <f t="shared" si="2"/>
        <v>22</v>
      </c>
      <c r="K26" s="95">
        <v>31</v>
      </c>
      <c r="L26" s="92" t="s">
        <v>95</v>
      </c>
      <c r="M26" s="92" t="s">
        <v>28</v>
      </c>
      <c r="N26" s="93">
        <v>56.087719298245617</v>
      </c>
      <c r="O26">
        <f>IF(ISNA(VLOOKUP(P26,Totals!$AX$3:$AY$102,2,FALSE)),"",VLOOKUP(P26,Totals!$AX$3:$AY$102,2,FALSE))</f>
        <v>0</v>
      </c>
      <c r="P26">
        <f t="shared" si="0"/>
        <v>22</v>
      </c>
      <c r="R26" s="95">
        <v>31</v>
      </c>
      <c r="S26" s="92" t="s">
        <v>95</v>
      </c>
      <c r="T26" s="92" t="s">
        <v>28</v>
      </c>
      <c r="U26" s="93">
        <v>56.087719298245617</v>
      </c>
      <c r="V26">
        <f>IF(ISNA(VLOOKUP(W26,Totals!$AX$3:$AY$102,2,FALSE)),"",VLOOKUP(W26,Totals!$AX$3:$AY$102,2,FALSE))</f>
        <v>0</v>
      </c>
      <c r="W26">
        <f t="shared" si="1"/>
        <v>22</v>
      </c>
    </row>
    <row r="27" spans="4:24" x14ac:dyDescent="0.2">
      <c r="D27" s="95">
        <v>1</v>
      </c>
      <c r="E27" s="92" t="s">
        <v>76</v>
      </c>
      <c r="F27" s="92" t="s">
        <v>23</v>
      </c>
      <c r="G27" s="93">
        <v>55.951754385964918</v>
      </c>
      <c r="H27">
        <f>IF(ISNA(VLOOKUP(I27,Totals!$AX$3:$AY$102,2,FALSE)),"",VLOOKUP(I27,Totals!$AX$3:$AY$102,2,FALSE))</f>
        <v>0</v>
      </c>
      <c r="I27">
        <f t="shared" si="2"/>
        <v>23</v>
      </c>
      <c r="K27" s="95">
        <v>1</v>
      </c>
      <c r="L27" s="92" t="s">
        <v>76</v>
      </c>
      <c r="M27" s="92" t="s">
        <v>23</v>
      </c>
      <c r="N27" s="93">
        <v>55.951754385964918</v>
      </c>
      <c r="O27">
        <f>IF(ISNA(VLOOKUP(P27,Totals!$AX$3:$AY$102,2,FALSE)),"",VLOOKUP(P27,Totals!$AX$3:$AY$102,2,FALSE))</f>
        <v>0</v>
      </c>
      <c r="P27">
        <f t="shared" si="0"/>
        <v>23</v>
      </c>
      <c r="R27" s="95">
        <v>1</v>
      </c>
      <c r="S27" s="92" t="s">
        <v>76</v>
      </c>
      <c r="T27" s="92" t="s">
        <v>23</v>
      </c>
      <c r="U27" s="93">
        <v>55.951754385964918</v>
      </c>
      <c r="V27">
        <f>IF(ISNA(VLOOKUP(W27,Totals!$AX$3:$AY$102,2,FALSE)),"",VLOOKUP(W27,Totals!$AX$3:$AY$102,2,FALSE))</f>
        <v>0</v>
      </c>
      <c r="W27">
        <f t="shared" si="1"/>
        <v>23</v>
      </c>
    </row>
    <row r="28" spans="4:24" x14ac:dyDescent="0.2">
      <c r="D28" s="95">
        <v>14</v>
      </c>
      <c r="E28" s="92" t="s">
        <v>89</v>
      </c>
      <c r="F28" s="92" t="s">
        <v>23</v>
      </c>
      <c r="G28" s="93">
        <v>55.75</v>
      </c>
      <c r="H28">
        <f>IF(ISNA(VLOOKUP(I28,Totals!$AX$3:$AY$102,2,FALSE)),"",VLOOKUP(I28,Totals!$AX$3:$AY$102,2,FALSE))</f>
        <v>0</v>
      </c>
      <c r="I28">
        <f t="shared" si="2"/>
        <v>24</v>
      </c>
      <c r="K28" s="95">
        <v>14</v>
      </c>
      <c r="L28" s="92" t="s">
        <v>89</v>
      </c>
      <c r="M28" s="92" t="s">
        <v>23</v>
      </c>
      <c r="N28" s="93">
        <v>55.75</v>
      </c>
      <c r="O28">
        <f>IF(ISNA(VLOOKUP(P28,Totals!$AX$3:$AY$102,2,FALSE)),"",VLOOKUP(P28,Totals!$AX$3:$AY$102,2,FALSE))</f>
        <v>0</v>
      </c>
      <c r="P28">
        <f t="shared" si="0"/>
        <v>24</v>
      </c>
      <c r="R28" s="95">
        <v>14</v>
      </c>
      <c r="S28" s="92" t="s">
        <v>89</v>
      </c>
      <c r="T28" s="92" t="s">
        <v>23</v>
      </c>
      <c r="U28" s="93">
        <v>55.75</v>
      </c>
      <c r="V28">
        <f>IF(ISNA(VLOOKUP(W28,Totals!$AX$3:$AY$102,2,FALSE)),"",VLOOKUP(W28,Totals!$AX$3:$AY$102,2,FALSE))</f>
        <v>0</v>
      </c>
      <c r="W28">
        <f t="shared" si="1"/>
        <v>24</v>
      </c>
    </row>
    <row r="29" spans="4:24" x14ac:dyDescent="0.2">
      <c r="D29" s="95">
        <v>43</v>
      </c>
      <c r="E29" s="92" t="s">
        <v>86</v>
      </c>
      <c r="F29" s="92" t="s">
        <v>23</v>
      </c>
      <c r="G29" s="93">
        <v>55.574561403508774</v>
      </c>
      <c r="H29">
        <f>IF(ISNA(VLOOKUP(I29,Totals!$AX$3:$AY$102,2,FALSE)),"",VLOOKUP(I29,Totals!$AX$3:$AY$102,2,FALSE))</f>
        <v>0</v>
      </c>
      <c r="I29">
        <f t="shared" si="2"/>
        <v>25</v>
      </c>
      <c r="K29" s="95">
        <v>43</v>
      </c>
      <c r="L29" s="92" t="s">
        <v>86</v>
      </c>
      <c r="M29" s="92" t="s">
        <v>23</v>
      </c>
      <c r="N29" s="93">
        <v>55.574561403508774</v>
      </c>
      <c r="O29">
        <f>IF(ISNA(VLOOKUP(P29,Totals!$AX$3:$AY$102,2,FALSE)),"",VLOOKUP(P29,Totals!$AX$3:$AY$102,2,FALSE))</f>
        <v>0</v>
      </c>
      <c r="P29">
        <f t="shared" si="0"/>
        <v>25</v>
      </c>
      <c r="R29" s="95">
        <v>43</v>
      </c>
      <c r="S29" s="92" t="s">
        <v>86</v>
      </c>
      <c r="T29" s="92" t="s">
        <v>23</v>
      </c>
      <c r="U29" s="93">
        <v>55.574561403508774</v>
      </c>
      <c r="V29">
        <f>IF(ISNA(VLOOKUP(W29,Totals!$AX$3:$AY$102,2,FALSE)),"",VLOOKUP(W29,Totals!$AX$3:$AY$102,2,FALSE))</f>
        <v>0</v>
      </c>
      <c r="W29">
        <f t="shared" si="1"/>
        <v>25</v>
      </c>
    </row>
    <row r="30" spans="4:24" x14ac:dyDescent="0.2">
      <c r="D30" s="95">
        <v>3</v>
      </c>
      <c r="E30" s="92" t="s">
        <v>62</v>
      </c>
      <c r="F30" s="92" t="s">
        <v>23</v>
      </c>
      <c r="G30" s="93">
        <v>55.324561403508781</v>
      </c>
      <c r="H30">
        <f>IF(ISNA(VLOOKUP(I30,Totals!$AX$3:$AY$102,2,FALSE)),"",VLOOKUP(I30,Totals!$AX$3:$AY$102,2,FALSE))</f>
        <v>0</v>
      </c>
      <c r="I30">
        <f t="shared" si="2"/>
        <v>26</v>
      </c>
      <c r="K30" s="95">
        <v>3</v>
      </c>
      <c r="L30" s="92" t="s">
        <v>62</v>
      </c>
      <c r="M30" s="92" t="s">
        <v>23</v>
      </c>
      <c r="N30" s="93">
        <v>55.324561403508781</v>
      </c>
      <c r="O30">
        <f>IF(ISNA(VLOOKUP(P30,Totals!$AX$3:$AY$102,2,FALSE)),"",VLOOKUP(P30,Totals!$AX$3:$AY$102,2,FALSE))</f>
        <v>0</v>
      </c>
      <c r="P30">
        <f t="shared" si="0"/>
        <v>26</v>
      </c>
      <c r="R30" s="95">
        <v>3</v>
      </c>
      <c r="S30" s="92" t="s">
        <v>62</v>
      </c>
      <c r="T30" s="92" t="s">
        <v>23</v>
      </c>
      <c r="U30" s="93">
        <v>55.324561403508781</v>
      </c>
      <c r="V30">
        <f>IF(ISNA(VLOOKUP(W30,Totals!$AX$3:$AY$102,2,FALSE)),"",VLOOKUP(W30,Totals!$AX$3:$AY$102,2,FALSE))</f>
        <v>0</v>
      </c>
      <c r="W30">
        <f t="shared" si="1"/>
        <v>26</v>
      </c>
    </row>
    <row r="31" spans="4:24" x14ac:dyDescent="0.2">
      <c r="D31" s="95">
        <v>4</v>
      </c>
      <c r="E31" s="92" t="s">
        <v>52</v>
      </c>
      <c r="F31" s="92" t="s">
        <v>23</v>
      </c>
      <c r="G31" s="93">
        <v>55.15789473684211</v>
      </c>
      <c r="H31">
        <f>IF(ISNA(VLOOKUP(I31,Totals!$AX$3:$AY$102,2,FALSE)),"",VLOOKUP(I31,Totals!$AX$3:$AY$102,2,FALSE))</f>
        <v>0</v>
      </c>
      <c r="I31">
        <f t="shared" si="2"/>
        <v>27</v>
      </c>
      <c r="K31" s="95">
        <v>4</v>
      </c>
      <c r="L31" s="92" t="s">
        <v>52</v>
      </c>
      <c r="M31" s="92" t="s">
        <v>23</v>
      </c>
      <c r="N31" s="93">
        <v>55.15789473684211</v>
      </c>
      <c r="O31">
        <f>IF(ISNA(VLOOKUP(P31,Totals!$AX$3:$AY$102,2,FALSE)),"",VLOOKUP(P31,Totals!$AX$3:$AY$102,2,FALSE))</f>
        <v>0</v>
      </c>
      <c r="P31">
        <f t="shared" si="0"/>
        <v>27</v>
      </c>
      <c r="R31" s="95">
        <v>4</v>
      </c>
      <c r="S31" s="92" t="s">
        <v>52</v>
      </c>
      <c r="T31" s="92" t="s">
        <v>23</v>
      </c>
      <c r="U31" s="93">
        <v>55.15789473684211</v>
      </c>
      <c r="V31">
        <f>IF(ISNA(VLOOKUP(W31,Totals!$AX$3:$AY$102,2,FALSE)),"",VLOOKUP(W31,Totals!$AX$3:$AY$102,2,FALSE))</f>
        <v>0</v>
      </c>
      <c r="W31">
        <f t="shared" si="1"/>
        <v>27</v>
      </c>
    </row>
    <row r="32" spans="4:24" x14ac:dyDescent="0.2">
      <c r="D32" s="95">
        <v>37</v>
      </c>
      <c r="E32" s="92" t="s">
        <v>61</v>
      </c>
      <c r="F32" s="92" t="s">
        <v>23</v>
      </c>
      <c r="G32" s="93">
        <v>54.969298245614041</v>
      </c>
      <c r="H32">
        <f>IF(ISNA(VLOOKUP(I32,Totals!$AX$3:$AY$102,2,FALSE)),"",VLOOKUP(I32,Totals!$AX$3:$AY$102,2,FALSE))</f>
        <v>0</v>
      </c>
      <c r="I32">
        <f t="shared" si="2"/>
        <v>28</v>
      </c>
      <c r="K32" s="95">
        <v>37</v>
      </c>
      <c r="L32" s="92" t="s">
        <v>61</v>
      </c>
      <c r="M32" s="92" t="s">
        <v>23</v>
      </c>
      <c r="N32" s="93">
        <v>54.969298245614041</v>
      </c>
      <c r="O32">
        <f>IF(ISNA(VLOOKUP(P32,Totals!$AX$3:$AY$102,2,FALSE)),"",VLOOKUP(P32,Totals!$AX$3:$AY$102,2,FALSE))</f>
        <v>0</v>
      </c>
      <c r="P32">
        <f t="shared" si="0"/>
        <v>28</v>
      </c>
      <c r="R32" s="95">
        <v>37</v>
      </c>
      <c r="S32" s="92" t="s">
        <v>61</v>
      </c>
      <c r="T32" s="92" t="s">
        <v>23</v>
      </c>
      <c r="U32" s="93">
        <v>54.969298245614041</v>
      </c>
      <c r="V32">
        <f>IF(ISNA(VLOOKUP(W32,Totals!$AX$3:$AY$102,2,FALSE)),"",VLOOKUP(W32,Totals!$AX$3:$AY$102,2,FALSE))</f>
        <v>0</v>
      </c>
      <c r="W32">
        <f t="shared" si="1"/>
        <v>28</v>
      </c>
    </row>
    <row r="33" spans="4:23" x14ac:dyDescent="0.2">
      <c r="D33" s="95">
        <v>30</v>
      </c>
      <c r="E33" s="92" t="s">
        <v>105</v>
      </c>
      <c r="F33" s="92" t="s">
        <v>28</v>
      </c>
      <c r="G33" s="93">
        <v>54.811403508771932</v>
      </c>
      <c r="H33">
        <f>IF(ISNA(VLOOKUP(I33,Totals!$AX$3:$AY$102,2,FALSE)),"",VLOOKUP(I33,Totals!$AX$3:$AY$102,2,FALSE))</f>
        <v>0</v>
      </c>
      <c r="I33">
        <f t="shared" si="2"/>
        <v>29</v>
      </c>
      <c r="K33" s="95">
        <v>30</v>
      </c>
      <c r="L33" s="92" t="s">
        <v>105</v>
      </c>
      <c r="M33" s="92" t="s">
        <v>28</v>
      </c>
      <c r="N33" s="93">
        <v>54.811403508771932</v>
      </c>
      <c r="O33">
        <f>IF(ISNA(VLOOKUP(P33,Totals!$AX$3:$AY$102,2,FALSE)),"",VLOOKUP(P33,Totals!$AX$3:$AY$102,2,FALSE))</f>
        <v>0</v>
      </c>
      <c r="P33">
        <f t="shared" si="0"/>
        <v>29</v>
      </c>
      <c r="R33" s="95">
        <v>30</v>
      </c>
      <c r="S33" s="92" t="s">
        <v>105</v>
      </c>
      <c r="T33" s="92" t="s">
        <v>28</v>
      </c>
      <c r="U33" s="93">
        <v>54.811403508771932</v>
      </c>
      <c r="V33">
        <f>IF(ISNA(VLOOKUP(W33,Totals!$AX$3:$AY$102,2,FALSE)),"",VLOOKUP(W33,Totals!$AX$3:$AY$102,2,FALSE))</f>
        <v>0</v>
      </c>
      <c r="W33">
        <f t="shared" si="1"/>
        <v>29</v>
      </c>
    </row>
    <row r="34" spans="4:23" x14ac:dyDescent="0.2">
      <c r="D34" s="95">
        <v>7</v>
      </c>
      <c r="E34" s="92" t="s">
        <v>97</v>
      </c>
      <c r="F34" s="92" t="s">
        <v>28</v>
      </c>
      <c r="G34" s="93">
        <v>54.780701754385973</v>
      </c>
      <c r="H34">
        <f>IF(ISNA(VLOOKUP(I34,Totals!$AX$3:$AY$102,2,FALSE)),"",VLOOKUP(I34,Totals!$AX$3:$AY$102,2,FALSE))</f>
        <v>0</v>
      </c>
      <c r="I34">
        <f t="shared" si="2"/>
        <v>30</v>
      </c>
      <c r="K34" s="95">
        <v>7</v>
      </c>
      <c r="L34" s="92" t="s">
        <v>97</v>
      </c>
      <c r="M34" s="92" t="s">
        <v>28</v>
      </c>
      <c r="N34" s="93">
        <v>54.780701754385973</v>
      </c>
      <c r="O34">
        <f>IF(ISNA(VLOOKUP(P34,Totals!$AX$3:$AY$102,2,FALSE)),"",VLOOKUP(P34,Totals!$AX$3:$AY$102,2,FALSE))</f>
        <v>0</v>
      </c>
      <c r="P34">
        <f t="shared" si="0"/>
        <v>30</v>
      </c>
      <c r="R34" s="95">
        <v>7</v>
      </c>
      <c r="S34" s="92" t="s">
        <v>97</v>
      </c>
      <c r="T34" s="92" t="s">
        <v>28</v>
      </c>
      <c r="U34" s="93">
        <v>54.780701754385973</v>
      </c>
      <c r="V34">
        <f>IF(ISNA(VLOOKUP(W34,Totals!$AX$3:$AY$102,2,FALSE)),"",VLOOKUP(W34,Totals!$AX$3:$AY$102,2,FALSE))</f>
        <v>0</v>
      </c>
      <c r="W34">
        <f t="shared" si="1"/>
        <v>30</v>
      </c>
    </row>
    <row r="35" spans="4:23" x14ac:dyDescent="0.2">
      <c r="D35" s="95">
        <v>36</v>
      </c>
      <c r="E35" s="92" t="s">
        <v>77</v>
      </c>
      <c r="F35" s="92" t="s">
        <v>23</v>
      </c>
      <c r="G35" s="93">
        <v>54.513157894736842</v>
      </c>
      <c r="H35">
        <f>IF(ISNA(VLOOKUP(I35,Totals!$AX$3:$AY$102,2,FALSE)),"",VLOOKUP(I35,Totals!$AX$3:$AY$102,2,FALSE))</f>
        <v>0</v>
      </c>
      <c r="I35">
        <f t="shared" si="2"/>
        <v>31</v>
      </c>
      <c r="K35" s="95">
        <v>36</v>
      </c>
      <c r="L35" s="92" t="s">
        <v>77</v>
      </c>
      <c r="M35" s="92" t="s">
        <v>23</v>
      </c>
      <c r="N35" s="93">
        <v>54.513157894736842</v>
      </c>
      <c r="O35">
        <f>IF(ISNA(VLOOKUP(P35,Totals!$AX$3:$AY$102,2,FALSE)),"",VLOOKUP(P35,Totals!$AX$3:$AY$102,2,FALSE))</f>
        <v>0</v>
      </c>
      <c r="P35">
        <f t="shared" si="0"/>
        <v>31</v>
      </c>
      <c r="R35" s="95">
        <v>36</v>
      </c>
      <c r="S35" s="92" t="s">
        <v>77</v>
      </c>
      <c r="T35" s="92" t="s">
        <v>23</v>
      </c>
      <c r="U35" s="93">
        <v>54.513157894736842</v>
      </c>
      <c r="V35">
        <f>IF(ISNA(VLOOKUP(W35,Totals!$AX$3:$AY$102,2,FALSE)),"",VLOOKUP(W35,Totals!$AX$3:$AY$102,2,FALSE))</f>
        <v>0</v>
      </c>
      <c r="W35">
        <f t="shared" si="1"/>
        <v>31</v>
      </c>
    </row>
    <row r="36" spans="4:23" x14ac:dyDescent="0.2">
      <c r="D36" s="95">
        <v>21</v>
      </c>
      <c r="E36" s="92" t="s">
        <v>68</v>
      </c>
      <c r="F36" s="92" t="s">
        <v>23</v>
      </c>
      <c r="G36" s="93">
        <v>54.491228070175445</v>
      </c>
      <c r="H36">
        <f>IF(ISNA(VLOOKUP(I36,Totals!$AX$3:$AY$102,2,FALSE)),"",VLOOKUP(I36,Totals!$AX$3:$AY$102,2,FALSE))</f>
        <v>0</v>
      </c>
      <c r="I36">
        <f t="shared" si="2"/>
        <v>32</v>
      </c>
      <c r="K36" s="95">
        <v>21</v>
      </c>
      <c r="L36" s="92" t="s">
        <v>68</v>
      </c>
      <c r="M36" s="92" t="s">
        <v>23</v>
      </c>
      <c r="N36" s="93">
        <v>54.491228070175445</v>
      </c>
      <c r="O36">
        <f>IF(ISNA(VLOOKUP(P36,Totals!$AX$3:$AY$102,2,FALSE)),"",VLOOKUP(P36,Totals!$AX$3:$AY$102,2,FALSE))</f>
        <v>0</v>
      </c>
      <c r="P36">
        <f t="shared" si="0"/>
        <v>32</v>
      </c>
      <c r="R36" s="95">
        <v>21</v>
      </c>
      <c r="S36" s="92" t="s">
        <v>68</v>
      </c>
      <c r="T36" s="92" t="s">
        <v>23</v>
      </c>
      <c r="U36" s="93">
        <v>54.491228070175445</v>
      </c>
      <c r="V36">
        <f>IF(ISNA(VLOOKUP(W36,Totals!$AX$3:$AY$102,2,FALSE)),"",VLOOKUP(W36,Totals!$AX$3:$AY$102,2,FALSE))</f>
        <v>0</v>
      </c>
      <c r="W36">
        <f t="shared" si="1"/>
        <v>32</v>
      </c>
    </row>
    <row r="37" spans="4:23" x14ac:dyDescent="0.2">
      <c r="D37" s="95">
        <v>2</v>
      </c>
      <c r="E37" s="92" t="s">
        <v>104</v>
      </c>
      <c r="F37" s="92" t="s">
        <v>28</v>
      </c>
      <c r="G37" s="93">
        <v>54.473684210526322</v>
      </c>
      <c r="H37">
        <f>IF(ISNA(VLOOKUP(I37,Totals!$AX$3:$AY$102,2,FALSE)),"",VLOOKUP(I37,Totals!$AX$3:$AY$102,2,FALSE))</f>
        <v>0</v>
      </c>
      <c r="I37">
        <f t="shared" si="2"/>
        <v>33</v>
      </c>
      <c r="K37" s="95">
        <v>2</v>
      </c>
      <c r="L37" s="92" t="s">
        <v>104</v>
      </c>
      <c r="M37" s="92" t="s">
        <v>28</v>
      </c>
      <c r="N37" s="93">
        <v>54.473684210526322</v>
      </c>
      <c r="O37">
        <f>IF(ISNA(VLOOKUP(P37,Totals!$AX$3:$AY$102,2,FALSE)),"",VLOOKUP(P37,Totals!$AX$3:$AY$102,2,FALSE))</f>
        <v>0</v>
      </c>
      <c r="P37">
        <f t="shared" si="0"/>
        <v>33</v>
      </c>
      <c r="R37" s="95">
        <v>2</v>
      </c>
      <c r="S37" s="92" t="s">
        <v>104</v>
      </c>
      <c r="T37" s="92" t="s">
        <v>28</v>
      </c>
      <c r="U37" s="93">
        <v>54.473684210526322</v>
      </c>
      <c r="V37">
        <f>IF(ISNA(VLOOKUP(W37,Totals!$AX$3:$AY$102,2,FALSE)),"",VLOOKUP(W37,Totals!$AX$3:$AY$102,2,FALSE))</f>
        <v>0</v>
      </c>
      <c r="W37">
        <f t="shared" si="1"/>
        <v>33</v>
      </c>
    </row>
    <row r="38" spans="4:23" x14ac:dyDescent="0.2">
      <c r="D38" s="95">
        <v>12</v>
      </c>
      <c r="E38" s="92" t="s">
        <v>59</v>
      </c>
      <c r="F38" s="92" t="s">
        <v>23</v>
      </c>
      <c r="G38" s="93">
        <v>54.399122807017548</v>
      </c>
      <c r="H38">
        <f>IF(ISNA(VLOOKUP(I38,Totals!$AX$3:$AY$102,2,FALSE)),"",VLOOKUP(I38,Totals!$AX$3:$AY$102,2,FALSE))</f>
        <v>0</v>
      </c>
      <c r="I38">
        <f>IF(G38=G37,I37,IF(ISNA(RANK(G38,G$5:G$150)),"",RANK(G38,G$5:G$150)))</f>
        <v>34</v>
      </c>
      <c r="K38" s="95">
        <v>12</v>
      </c>
      <c r="L38" s="92" t="s">
        <v>59</v>
      </c>
      <c r="M38" s="92" t="s">
        <v>23</v>
      </c>
      <c r="N38" s="93">
        <v>54.399122807017548</v>
      </c>
      <c r="O38">
        <f>IF(ISNA(VLOOKUP(P38,Totals!$AX$3:$AY$102,2,FALSE)),"",VLOOKUP(P38,Totals!$AX$3:$AY$102,2,FALSE))</f>
        <v>0</v>
      </c>
      <c r="P38">
        <f t="shared" si="0"/>
        <v>34</v>
      </c>
      <c r="R38" s="95">
        <v>12</v>
      </c>
      <c r="S38" s="92" t="s">
        <v>59</v>
      </c>
      <c r="T38" s="92" t="s">
        <v>23</v>
      </c>
      <c r="U38" s="93">
        <v>54.399122807017548</v>
      </c>
      <c r="V38">
        <f>IF(ISNA(VLOOKUP(W38,Totals!$AX$3:$AY$102,2,FALSE)),"",VLOOKUP(W38,Totals!$AX$3:$AY$102,2,FALSE))</f>
        <v>0</v>
      </c>
      <c r="W38">
        <f t="shared" si="1"/>
        <v>34</v>
      </c>
    </row>
    <row r="39" spans="4:23" x14ac:dyDescent="0.2">
      <c r="D39" s="95">
        <v>11</v>
      </c>
      <c r="E39" s="92" t="s">
        <v>67</v>
      </c>
      <c r="F39" s="92" t="s">
        <v>23</v>
      </c>
      <c r="G39" s="93">
        <v>54.035087719298247</v>
      </c>
      <c r="H39">
        <f>IF(ISNA(VLOOKUP(I39,Totals!$AX$3:$AY$102,2,FALSE)),"",VLOOKUP(I39,Totals!$AX$3:$AY$102,2,FALSE))</f>
        <v>0</v>
      </c>
      <c r="I39">
        <f t="shared" si="2"/>
        <v>35</v>
      </c>
      <c r="K39" s="95">
        <v>11</v>
      </c>
      <c r="L39" s="92" t="s">
        <v>67</v>
      </c>
      <c r="M39" s="92" t="s">
        <v>23</v>
      </c>
      <c r="N39" s="93">
        <v>54.035087719298247</v>
      </c>
      <c r="O39">
        <f>IF(ISNA(VLOOKUP(P39,Totals!$AX$3:$AY$102,2,FALSE)),"",VLOOKUP(P39,Totals!$AX$3:$AY$102,2,FALSE))</f>
        <v>0</v>
      </c>
      <c r="P39">
        <f t="shared" si="0"/>
        <v>35</v>
      </c>
      <c r="R39" s="95">
        <v>11</v>
      </c>
      <c r="S39" s="92" t="s">
        <v>67</v>
      </c>
      <c r="T39" s="92" t="s">
        <v>23</v>
      </c>
      <c r="U39" s="93">
        <v>54.035087719298247</v>
      </c>
      <c r="V39">
        <f>IF(ISNA(VLOOKUP(W39,Totals!$AX$3:$AY$102,2,FALSE)),"",VLOOKUP(W39,Totals!$AX$3:$AY$102,2,FALSE))</f>
        <v>0</v>
      </c>
      <c r="W39">
        <f t="shared" si="1"/>
        <v>35</v>
      </c>
    </row>
    <row r="40" spans="4:23" x14ac:dyDescent="0.2">
      <c r="D40" s="95">
        <v>6</v>
      </c>
      <c r="E40" s="92" t="s">
        <v>106</v>
      </c>
      <c r="F40" s="92" t="s">
        <v>28</v>
      </c>
      <c r="G40" s="93">
        <v>53.885964912280699</v>
      </c>
      <c r="H40">
        <f>IF(ISNA(VLOOKUP(I40,Totals!$AX$3:$AY$102,2,FALSE)),"",VLOOKUP(I40,Totals!$AX$3:$AY$102,2,FALSE))</f>
        <v>0</v>
      </c>
      <c r="I40">
        <f t="shared" si="2"/>
        <v>36</v>
      </c>
      <c r="K40" s="95">
        <v>6</v>
      </c>
      <c r="L40" s="92" t="s">
        <v>106</v>
      </c>
      <c r="M40" s="92" t="s">
        <v>28</v>
      </c>
      <c r="N40" s="93">
        <v>53.885964912280699</v>
      </c>
      <c r="O40">
        <f>IF(ISNA(VLOOKUP(P40,Totals!$AX$3:$AY$102,2,FALSE)),"",VLOOKUP(P40,Totals!$AX$3:$AY$102,2,FALSE))</f>
        <v>0</v>
      </c>
      <c r="P40">
        <f t="shared" si="0"/>
        <v>36</v>
      </c>
      <c r="R40" s="95">
        <v>6</v>
      </c>
      <c r="S40" s="92" t="s">
        <v>106</v>
      </c>
      <c r="T40" s="92" t="s">
        <v>28</v>
      </c>
      <c r="U40" s="93">
        <v>53.885964912280699</v>
      </c>
      <c r="V40">
        <f>IF(ISNA(VLOOKUP(W40,Totals!$AX$3:$AY$102,2,FALSE)),"",VLOOKUP(W40,Totals!$AX$3:$AY$102,2,FALSE))</f>
        <v>0</v>
      </c>
      <c r="W40">
        <f t="shared" si="1"/>
        <v>36</v>
      </c>
    </row>
    <row r="41" spans="4:23" x14ac:dyDescent="0.2">
      <c r="D41" s="95">
        <v>20</v>
      </c>
      <c r="E41" s="92" t="s">
        <v>88</v>
      </c>
      <c r="F41" s="92" t="s">
        <v>23</v>
      </c>
      <c r="G41" s="93">
        <v>53.478070175438603</v>
      </c>
      <c r="H41">
        <f>IF(ISNA(VLOOKUP(I41,Totals!$AX$3:$AY$102,2,FALSE)),"",VLOOKUP(I41,Totals!$AX$3:$AY$102,2,FALSE))</f>
        <v>0</v>
      </c>
      <c r="I41">
        <f t="shared" si="2"/>
        <v>37</v>
      </c>
      <c r="K41" s="95">
        <v>20</v>
      </c>
      <c r="L41" s="92" t="s">
        <v>88</v>
      </c>
      <c r="M41" s="92" t="s">
        <v>23</v>
      </c>
      <c r="N41" s="93">
        <v>53.478070175438603</v>
      </c>
      <c r="O41">
        <f>IF(ISNA(VLOOKUP(P41,Totals!$AX$3:$AY$102,2,FALSE)),"",VLOOKUP(P41,Totals!$AX$3:$AY$102,2,FALSE))</f>
        <v>0</v>
      </c>
      <c r="P41">
        <f t="shared" si="0"/>
        <v>37</v>
      </c>
      <c r="R41" s="95">
        <v>20</v>
      </c>
      <c r="S41" s="92" t="s">
        <v>88</v>
      </c>
      <c r="T41" s="92" t="s">
        <v>23</v>
      </c>
      <c r="U41" s="93">
        <v>53.478070175438603</v>
      </c>
      <c r="V41">
        <f>IF(ISNA(VLOOKUP(W41,Totals!$AX$3:$AY$102,2,FALSE)),"",VLOOKUP(W41,Totals!$AX$3:$AY$102,2,FALSE))</f>
        <v>0</v>
      </c>
      <c r="W41">
        <f t="shared" si="1"/>
        <v>37</v>
      </c>
    </row>
    <row r="42" spans="4:23" x14ac:dyDescent="0.2">
      <c r="D42" s="95">
        <v>35</v>
      </c>
      <c r="E42" s="92" t="s">
        <v>54</v>
      </c>
      <c r="F42" s="92" t="s">
        <v>23</v>
      </c>
      <c r="G42" s="93">
        <v>53.478070175438603</v>
      </c>
      <c r="H42">
        <f>IF(ISNA(VLOOKUP(I42,Totals!$AX$3:$AY$102,2,FALSE)),"",VLOOKUP(I42,Totals!$AX$3:$AY$102,2,FALSE))</f>
        <v>0</v>
      </c>
      <c r="I42">
        <f t="shared" si="2"/>
        <v>37</v>
      </c>
      <c r="K42" s="95">
        <v>35</v>
      </c>
      <c r="L42" s="92" t="s">
        <v>54</v>
      </c>
      <c r="M42" s="92" t="s">
        <v>23</v>
      </c>
      <c r="N42" s="93">
        <v>53.478070175438603</v>
      </c>
      <c r="O42">
        <f>IF(ISNA(VLOOKUP(P42,Totals!$AX$3:$AY$102,2,FALSE)),"",VLOOKUP(P42,Totals!$AX$3:$AY$102,2,FALSE))</f>
        <v>0</v>
      </c>
      <c r="P42">
        <f t="shared" si="0"/>
        <v>37</v>
      </c>
      <c r="R42" s="95">
        <v>35</v>
      </c>
      <c r="S42" s="92" t="s">
        <v>54</v>
      </c>
      <c r="T42" s="92" t="s">
        <v>23</v>
      </c>
      <c r="U42" s="93">
        <v>53.478070175438603</v>
      </c>
      <c r="V42">
        <f>IF(ISNA(VLOOKUP(W42,Totals!$AX$3:$AY$102,2,FALSE)),"",VLOOKUP(W42,Totals!$AX$3:$AY$102,2,FALSE))</f>
        <v>0</v>
      </c>
      <c r="W42">
        <f t="shared" si="1"/>
        <v>37</v>
      </c>
    </row>
    <row r="43" spans="4:23" x14ac:dyDescent="0.2">
      <c r="D43" s="95">
        <v>19</v>
      </c>
      <c r="E43" s="92" t="s">
        <v>66</v>
      </c>
      <c r="F43" s="92" t="s">
        <v>23</v>
      </c>
      <c r="G43" s="93">
        <v>52.80263157894737</v>
      </c>
      <c r="H43">
        <f>IF(ISNA(VLOOKUP(I43,Totals!$AX$3:$AY$102,2,FALSE)),"",VLOOKUP(I43,Totals!$AX$3:$AY$102,2,FALSE))</f>
        <v>0</v>
      </c>
      <c r="I43">
        <f t="shared" si="2"/>
        <v>39</v>
      </c>
      <c r="K43" s="95">
        <v>19</v>
      </c>
      <c r="L43" s="92" t="s">
        <v>66</v>
      </c>
      <c r="M43" s="92" t="s">
        <v>23</v>
      </c>
      <c r="N43" s="93">
        <v>52.80263157894737</v>
      </c>
      <c r="O43">
        <f>IF(ISNA(VLOOKUP(P43,Totals!$AX$3:$AY$102,2,FALSE)),"",VLOOKUP(P43,Totals!$AX$3:$AY$102,2,FALSE))</f>
        <v>0</v>
      </c>
      <c r="P43">
        <f t="shared" si="0"/>
        <v>39</v>
      </c>
      <c r="R43" s="95">
        <v>19</v>
      </c>
      <c r="S43" s="92" t="s">
        <v>66</v>
      </c>
      <c r="T43" s="92" t="s">
        <v>23</v>
      </c>
      <c r="U43" s="93">
        <v>52.80263157894737</v>
      </c>
      <c r="V43">
        <f>IF(ISNA(VLOOKUP(W43,Totals!$AX$3:$AY$102,2,FALSE)),"",VLOOKUP(W43,Totals!$AX$3:$AY$102,2,FALSE))</f>
        <v>0</v>
      </c>
      <c r="W43">
        <f t="shared" si="1"/>
        <v>39</v>
      </c>
    </row>
    <row r="44" spans="4:23" x14ac:dyDescent="0.2">
      <c r="D44" s="95">
        <v>15</v>
      </c>
      <c r="E44" s="92" t="s">
        <v>79</v>
      </c>
      <c r="F44" s="92" t="s">
        <v>23</v>
      </c>
      <c r="G44" s="93">
        <v>52.732456140350877</v>
      </c>
      <c r="H44">
        <f>IF(ISNA(VLOOKUP(I44,Totals!$AX$3:$AY$102,2,FALSE)),"",VLOOKUP(I44,Totals!$AX$3:$AY$102,2,FALSE))</f>
        <v>0</v>
      </c>
      <c r="I44">
        <f t="shared" si="2"/>
        <v>40</v>
      </c>
      <c r="K44" s="95">
        <v>15</v>
      </c>
      <c r="L44" s="92" t="s">
        <v>79</v>
      </c>
      <c r="M44" s="92" t="s">
        <v>23</v>
      </c>
      <c r="N44" s="93">
        <v>52.732456140350877</v>
      </c>
      <c r="O44">
        <f>IF(ISNA(VLOOKUP(P44,Totals!$AX$3:$AY$102,2,FALSE)),"",VLOOKUP(P44,Totals!$AX$3:$AY$102,2,FALSE))</f>
        <v>0</v>
      </c>
      <c r="P44">
        <f t="shared" si="0"/>
        <v>40</v>
      </c>
      <c r="R44" s="95">
        <v>15</v>
      </c>
      <c r="S44" s="92" t="s">
        <v>79</v>
      </c>
      <c r="T44" s="92" t="s">
        <v>23</v>
      </c>
      <c r="U44" s="93">
        <v>52.732456140350877</v>
      </c>
      <c r="V44">
        <f>IF(ISNA(VLOOKUP(W44,Totals!$AX$3:$AY$102,2,FALSE)),"",VLOOKUP(W44,Totals!$AX$3:$AY$102,2,FALSE))</f>
        <v>0</v>
      </c>
      <c r="W44">
        <f t="shared" si="1"/>
        <v>40</v>
      </c>
    </row>
    <row r="45" spans="4:23" x14ac:dyDescent="0.2">
      <c r="D45" s="95">
        <v>52</v>
      </c>
      <c r="E45" s="92" t="s">
        <v>64</v>
      </c>
      <c r="F45" s="92" t="s">
        <v>23</v>
      </c>
      <c r="G45" s="93">
        <v>51.578947368421055</v>
      </c>
      <c r="H45">
        <f>IF(ISNA(VLOOKUP(I45,Totals!$AX$3:$AY$102,2,FALSE)),"",VLOOKUP(I45,Totals!$AX$3:$AY$102,2,FALSE))</f>
        <v>0</v>
      </c>
      <c r="I45">
        <f t="shared" si="2"/>
        <v>41</v>
      </c>
      <c r="K45" s="95">
        <v>52</v>
      </c>
      <c r="L45" s="92" t="s">
        <v>64</v>
      </c>
      <c r="M45" s="92" t="s">
        <v>23</v>
      </c>
      <c r="N45" s="93">
        <v>51.578947368421055</v>
      </c>
      <c r="O45">
        <f>IF(ISNA(VLOOKUP(P45,Totals!$AX$3:$AY$102,2,FALSE)),"",VLOOKUP(P45,Totals!$AX$3:$AY$102,2,FALSE))</f>
        <v>0</v>
      </c>
      <c r="P45">
        <f t="shared" si="0"/>
        <v>41</v>
      </c>
      <c r="R45" s="95">
        <v>52</v>
      </c>
      <c r="S45" s="92" t="s">
        <v>64</v>
      </c>
      <c r="T45" s="92" t="s">
        <v>23</v>
      </c>
      <c r="U45" s="93">
        <v>51.578947368421055</v>
      </c>
      <c r="V45">
        <f>IF(ISNA(VLOOKUP(W45,Totals!$AX$3:$AY$102,2,FALSE)),"",VLOOKUP(W45,Totals!$AX$3:$AY$102,2,FALSE))</f>
        <v>0</v>
      </c>
      <c r="W45">
        <f t="shared" si="1"/>
        <v>41</v>
      </c>
    </row>
    <row r="46" spans="4:23" x14ac:dyDescent="0.2">
      <c r="D46" s="95">
        <v>49</v>
      </c>
      <c r="E46" s="92" t="s">
        <v>63</v>
      </c>
      <c r="F46" s="92" t="s">
        <v>23</v>
      </c>
      <c r="G46" s="93">
        <v>51.434210526315795</v>
      </c>
      <c r="H46">
        <f>IF(ISNA(VLOOKUP(I46,Totals!$AX$3:$AY$102,2,FALSE)),"",VLOOKUP(I46,Totals!$AX$3:$AY$102,2,FALSE))</f>
        <v>0</v>
      </c>
      <c r="I46">
        <f t="shared" si="2"/>
        <v>42</v>
      </c>
      <c r="K46" s="95">
        <v>49</v>
      </c>
      <c r="L46" s="92" t="s">
        <v>63</v>
      </c>
      <c r="M46" s="92" t="s">
        <v>23</v>
      </c>
      <c r="N46" s="93">
        <v>51.434210526315795</v>
      </c>
      <c r="O46">
        <f>IF(ISNA(VLOOKUP(P46,Totals!$AX$3:$AY$102,2,FALSE)),"",VLOOKUP(P46,Totals!$AX$3:$AY$102,2,FALSE))</f>
        <v>0</v>
      </c>
      <c r="P46">
        <f t="shared" si="0"/>
        <v>42</v>
      </c>
      <c r="R46" s="95">
        <v>49</v>
      </c>
      <c r="S46" s="92" t="s">
        <v>63</v>
      </c>
      <c r="T46" s="92" t="s">
        <v>23</v>
      </c>
      <c r="U46" s="93">
        <v>51.434210526315795</v>
      </c>
      <c r="V46">
        <f>IF(ISNA(VLOOKUP(W46,Totals!$AX$3:$AY$102,2,FALSE)),"",VLOOKUP(W46,Totals!$AX$3:$AY$102,2,FALSE))</f>
        <v>0</v>
      </c>
      <c r="W46">
        <f t="shared" si="1"/>
        <v>42</v>
      </c>
    </row>
    <row r="47" spans="4:23" x14ac:dyDescent="0.2">
      <c r="D47" s="95">
        <v>24</v>
      </c>
      <c r="E47" s="92" t="s">
        <v>53</v>
      </c>
      <c r="F47" s="92" t="s">
        <v>23</v>
      </c>
      <c r="G47" s="93">
        <v>51.171052631578952</v>
      </c>
      <c r="H47">
        <f>IF(ISNA(VLOOKUP(I47,Totals!$AX$3:$AY$102,2,FALSE)),"",VLOOKUP(I47,Totals!$AX$3:$AY$102,2,FALSE))</f>
        <v>0</v>
      </c>
      <c r="I47">
        <f t="shared" si="2"/>
        <v>43</v>
      </c>
      <c r="K47" s="95">
        <v>24</v>
      </c>
      <c r="L47" s="92" t="s">
        <v>53</v>
      </c>
      <c r="M47" s="92" t="s">
        <v>23</v>
      </c>
      <c r="N47" s="93">
        <v>51.171052631578952</v>
      </c>
      <c r="O47">
        <f>IF(ISNA(VLOOKUP(P47,Totals!$AX$3:$AY$102,2,FALSE)),"",VLOOKUP(P47,Totals!$AX$3:$AY$102,2,FALSE))</f>
        <v>0</v>
      </c>
      <c r="P47">
        <f t="shared" si="0"/>
        <v>43</v>
      </c>
      <c r="R47" s="95">
        <v>24</v>
      </c>
      <c r="S47" s="92" t="s">
        <v>53</v>
      </c>
      <c r="T47" s="92" t="s">
        <v>23</v>
      </c>
      <c r="U47" s="93">
        <v>51.171052631578952</v>
      </c>
      <c r="V47">
        <f>IF(ISNA(VLOOKUP(W47,Totals!$AX$3:$AY$102,2,FALSE)),"",VLOOKUP(W47,Totals!$AX$3:$AY$102,2,FALSE))</f>
        <v>0</v>
      </c>
      <c r="W47">
        <f t="shared" si="1"/>
        <v>43</v>
      </c>
    </row>
    <row r="48" spans="4:23" x14ac:dyDescent="0.2">
      <c r="D48" s="95">
        <v>45</v>
      </c>
      <c r="E48" s="92" t="s">
        <v>92</v>
      </c>
      <c r="F48" s="92" t="s">
        <v>28</v>
      </c>
      <c r="G48" s="93">
        <v>51.065789473684212</v>
      </c>
      <c r="H48">
        <f>IF(ISNA(VLOOKUP(I48,Totals!$AX$3:$AY$102,2,FALSE)),"",VLOOKUP(I48,Totals!$AX$3:$AY$102,2,FALSE))</f>
        <v>0</v>
      </c>
      <c r="I48">
        <f t="shared" si="2"/>
        <v>44</v>
      </c>
      <c r="K48" s="95">
        <v>45</v>
      </c>
      <c r="L48" s="92" t="s">
        <v>92</v>
      </c>
      <c r="M48" s="92" t="s">
        <v>28</v>
      </c>
      <c r="N48" s="93">
        <v>51.065789473684212</v>
      </c>
      <c r="O48">
        <f>IF(ISNA(VLOOKUP(P48,Totals!$AX$3:$AY$102,2,FALSE)),"",VLOOKUP(P48,Totals!$AX$3:$AY$102,2,FALSE))</f>
        <v>0</v>
      </c>
      <c r="P48">
        <f t="shared" si="0"/>
        <v>44</v>
      </c>
      <c r="R48" s="95">
        <v>45</v>
      </c>
      <c r="S48" s="92" t="s">
        <v>92</v>
      </c>
      <c r="T48" s="92" t="s">
        <v>28</v>
      </c>
      <c r="U48" s="93">
        <v>51.065789473684212</v>
      </c>
      <c r="V48">
        <f>IF(ISNA(VLOOKUP(W48,Totals!$AX$3:$AY$102,2,FALSE)),"",VLOOKUP(W48,Totals!$AX$3:$AY$102,2,FALSE))</f>
        <v>0</v>
      </c>
      <c r="W48">
        <f t="shared" si="1"/>
        <v>44</v>
      </c>
    </row>
    <row r="49" spans="4:23" x14ac:dyDescent="0.2">
      <c r="D49" s="95">
        <v>22</v>
      </c>
      <c r="E49" s="92" t="s">
        <v>90</v>
      </c>
      <c r="F49" s="92" t="s">
        <v>28</v>
      </c>
      <c r="G49" s="93">
        <v>51.008771929824562</v>
      </c>
      <c r="H49">
        <f>IF(ISNA(VLOOKUP(I49,Totals!$AX$3:$AY$102,2,FALSE)),"",VLOOKUP(I49,Totals!$AX$3:$AY$102,2,FALSE))</f>
        <v>0</v>
      </c>
      <c r="I49">
        <f t="shared" si="2"/>
        <v>45</v>
      </c>
      <c r="K49" s="95">
        <v>22</v>
      </c>
      <c r="L49" s="92" t="s">
        <v>90</v>
      </c>
      <c r="M49" s="92" t="s">
        <v>28</v>
      </c>
      <c r="N49" s="93">
        <v>51.008771929824562</v>
      </c>
      <c r="O49">
        <f>IF(ISNA(VLOOKUP(P49,Totals!$AX$3:$AY$102,2,FALSE)),"",VLOOKUP(P49,Totals!$AX$3:$AY$102,2,FALSE))</f>
        <v>0</v>
      </c>
      <c r="P49">
        <f t="shared" si="0"/>
        <v>45</v>
      </c>
      <c r="R49" s="95">
        <v>22</v>
      </c>
      <c r="S49" s="92" t="s">
        <v>90</v>
      </c>
      <c r="T49" s="92" t="s">
        <v>28</v>
      </c>
      <c r="U49" s="93">
        <v>51.008771929824562</v>
      </c>
      <c r="V49">
        <f>IF(ISNA(VLOOKUP(W49,Totals!$AX$3:$AY$102,2,FALSE)),"",VLOOKUP(W49,Totals!$AX$3:$AY$102,2,FALSE))</f>
        <v>0</v>
      </c>
      <c r="W49">
        <f t="shared" si="1"/>
        <v>45</v>
      </c>
    </row>
    <row r="50" spans="4:23" x14ac:dyDescent="0.2">
      <c r="D50" s="95">
        <v>34</v>
      </c>
      <c r="E50" s="92" t="s">
        <v>65</v>
      </c>
      <c r="F50" s="92" t="s">
        <v>23</v>
      </c>
      <c r="G50" s="93">
        <v>50.929824561403514</v>
      </c>
      <c r="H50">
        <f>IF(ISNA(VLOOKUP(I50,Totals!$AX$3:$AY$102,2,FALSE)),"",VLOOKUP(I50,Totals!$AX$3:$AY$102,2,FALSE))</f>
        <v>0</v>
      </c>
      <c r="I50">
        <f t="shared" si="2"/>
        <v>46</v>
      </c>
      <c r="K50" s="95">
        <v>34</v>
      </c>
      <c r="L50" s="92" t="s">
        <v>65</v>
      </c>
      <c r="M50" s="92" t="s">
        <v>23</v>
      </c>
      <c r="N50" s="93">
        <v>50.929824561403514</v>
      </c>
      <c r="O50">
        <f>IF(ISNA(VLOOKUP(P50,Totals!$AX$3:$AY$102,2,FALSE)),"",VLOOKUP(P50,Totals!$AX$3:$AY$102,2,FALSE))</f>
        <v>0</v>
      </c>
      <c r="P50">
        <f t="shared" si="0"/>
        <v>46</v>
      </c>
      <c r="R50" s="95">
        <v>34</v>
      </c>
      <c r="S50" s="92" t="s">
        <v>65</v>
      </c>
      <c r="T50" s="92" t="s">
        <v>23</v>
      </c>
      <c r="U50" s="93">
        <v>50.929824561403514</v>
      </c>
      <c r="V50">
        <f>IF(ISNA(VLOOKUP(W50,Totals!$AX$3:$AY$102,2,FALSE)),"",VLOOKUP(W50,Totals!$AX$3:$AY$102,2,FALSE))</f>
        <v>0</v>
      </c>
      <c r="W50">
        <f t="shared" si="1"/>
        <v>46</v>
      </c>
    </row>
    <row r="51" spans="4:23" x14ac:dyDescent="0.2">
      <c r="D51" s="95">
        <v>46</v>
      </c>
      <c r="E51" s="92" t="s">
        <v>103</v>
      </c>
      <c r="F51" s="92" t="s">
        <v>28</v>
      </c>
      <c r="G51" s="93">
        <v>50.412280701754398</v>
      </c>
      <c r="H51">
        <f>IF(ISNA(VLOOKUP(I51,Totals!$AX$3:$AY$102,2,FALSE)),"",VLOOKUP(I51,Totals!$AX$3:$AY$102,2,FALSE))</f>
        <v>0</v>
      </c>
      <c r="I51">
        <f t="shared" si="2"/>
        <v>47</v>
      </c>
      <c r="K51" s="95">
        <v>46</v>
      </c>
      <c r="L51" s="92" t="s">
        <v>103</v>
      </c>
      <c r="M51" s="92" t="s">
        <v>28</v>
      </c>
      <c r="N51" s="93">
        <v>50.412280701754398</v>
      </c>
      <c r="O51">
        <f>IF(ISNA(VLOOKUP(P51,Totals!$AX$3:$AY$102,2,FALSE)),"",VLOOKUP(P51,Totals!$AX$3:$AY$102,2,FALSE))</f>
        <v>0</v>
      </c>
      <c r="P51">
        <f t="shared" si="0"/>
        <v>47</v>
      </c>
      <c r="R51" s="95">
        <v>46</v>
      </c>
      <c r="S51" s="92" t="s">
        <v>103</v>
      </c>
      <c r="T51" s="92" t="s">
        <v>28</v>
      </c>
      <c r="U51" s="93">
        <v>50.412280701754398</v>
      </c>
      <c r="V51">
        <f>IF(ISNA(VLOOKUP(W51,Totals!$AX$3:$AY$102,2,FALSE)),"",VLOOKUP(W51,Totals!$AX$3:$AY$102,2,FALSE))</f>
        <v>0</v>
      </c>
      <c r="W51">
        <f t="shared" si="1"/>
        <v>47</v>
      </c>
    </row>
    <row r="52" spans="4:23" x14ac:dyDescent="0.2">
      <c r="D52" s="95">
        <v>33</v>
      </c>
      <c r="E52" s="92" t="s">
        <v>101</v>
      </c>
      <c r="F52" s="92" t="s">
        <v>28</v>
      </c>
      <c r="G52" s="93">
        <v>50.140350877192986</v>
      </c>
      <c r="H52">
        <f>IF(ISNA(VLOOKUP(I52,Totals!$AX$3:$AY$102,2,FALSE)),"",VLOOKUP(I52,Totals!$AX$3:$AY$102,2,FALSE))</f>
        <v>0</v>
      </c>
      <c r="I52">
        <f t="shared" si="2"/>
        <v>48</v>
      </c>
      <c r="K52" s="95">
        <v>33</v>
      </c>
      <c r="L52" s="92" t="s">
        <v>101</v>
      </c>
      <c r="M52" s="92" t="s">
        <v>28</v>
      </c>
      <c r="N52" s="93">
        <v>50.140350877192986</v>
      </c>
      <c r="O52">
        <f>IF(ISNA(VLOOKUP(P52,Totals!$AX$3:$AY$102,2,FALSE)),"",VLOOKUP(P52,Totals!$AX$3:$AY$102,2,FALSE))</f>
        <v>0</v>
      </c>
      <c r="P52">
        <f t="shared" si="0"/>
        <v>48</v>
      </c>
      <c r="R52" s="95">
        <v>33</v>
      </c>
      <c r="S52" s="92" t="s">
        <v>101</v>
      </c>
      <c r="T52" s="92" t="s">
        <v>28</v>
      </c>
      <c r="U52" s="93">
        <v>50.140350877192986</v>
      </c>
      <c r="V52">
        <f>IF(ISNA(VLOOKUP(W52,Totals!$AX$3:$AY$102,2,FALSE)),"",VLOOKUP(W52,Totals!$AX$3:$AY$102,2,FALSE))</f>
        <v>0</v>
      </c>
      <c r="W52">
        <f t="shared" si="1"/>
        <v>48</v>
      </c>
    </row>
    <row r="53" spans="4:23" x14ac:dyDescent="0.2">
      <c r="D53" s="95">
        <v>9</v>
      </c>
      <c r="E53" s="92" t="s">
        <v>102</v>
      </c>
      <c r="F53" s="92" t="s">
        <v>28</v>
      </c>
      <c r="G53" s="93">
        <v>49.929824561403514</v>
      </c>
      <c r="H53">
        <f>IF(ISNA(VLOOKUP(I53,Totals!$AX$3:$AY$102,2,FALSE)),"",VLOOKUP(I53,Totals!$AX$3:$AY$102,2,FALSE))</f>
        <v>0</v>
      </c>
      <c r="I53">
        <f t="shared" si="2"/>
        <v>49</v>
      </c>
      <c r="K53" s="95">
        <v>9</v>
      </c>
      <c r="L53" s="92" t="s">
        <v>102</v>
      </c>
      <c r="M53" s="92" t="s">
        <v>28</v>
      </c>
      <c r="N53" s="93">
        <v>49.929824561403514</v>
      </c>
      <c r="O53">
        <f>IF(ISNA(VLOOKUP(P53,Totals!$AX$3:$AY$102,2,FALSE)),"",VLOOKUP(P53,Totals!$AX$3:$AY$102,2,FALSE))</f>
        <v>0</v>
      </c>
      <c r="P53">
        <f t="shared" si="0"/>
        <v>49</v>
      </c>
      <c r="R53" s="95">
        <v>9</v>
      </c>
      <c r="S53" s="92" t="s">
        <v>102</v>
      </c>
      <c r="T53" s="92" t="s">
        <v>28</v>
      </c>
      <c r="U53" s="93">
        <v>49.929824561403514</v>
      </c>
      <c r="V53">
        <f>IF(ISNA(VLOOKUP(W53,Totals!$AX$3:$AY$102,2,FALSE)),"",VLOOKUP(W53,Totals!$AX$3:$AY$102,2,FALSE))</f>
        <v>0</v>
      </c>
      <c r="W53">
        <f t="shared" si="1"/>
        <v>49</v>
      </c>
    </row>
    <row r="54" spans="4:23" x14ac:dyDescent="0.2">
      <c r="D54" s="95">
        <v>38</v>
      </c>
      <c r="E54" s="92" t="s">
        <v>55</v>
      </c>
      <c r="F54" s="92" t="s">
        <v>23</v>
      </c>
      <c r="G54" s="93">
        <v>49.714912280701753</v>
      </c>
      <c r="H54">
        <f>IF(ISNA(VLOOKUP(I54,Totals!$AX$3:$AY$102,2,FALSE)),"",VLOOKUP(I54,Totals!$AX$3:$AY$102,2,FALSE))</f>
        <v>0</v>
      </c>
      <c r="I54">
        <f t="shared" si="2"/>
        <v>50</v>
      </c>
      <c r="K54" s="95">
        <v>38</v>
      </c>
      <c r="L54" s="92" t="s">
        <v>55</v>
      </c>
      <c r="M54" s="92" t="s">
        <v>23</v>
      </c>
      <c r="N54" s="93">
        <v>49.714912280701753</v>
      </c>
      <c r="O54">
        <f>IF(ISNA(VLOOKUP(P54,Totals!$AX$3:$AY$102,2,FALSE)),"",VLOOKUP(P54,Totals!$AX$3:$AY$102,2,FALSE))</f>
        <v>0</v>
      </c>
      <c r="P54">
        <f t="shared" si="0"/>
        <v>50</v>
      </c>
      <c r="R54" s="95">
        <v>38</v>
      </c>
      <c r="S54" s="92" t="s">
        <v>55</v>
      </c>
      <c r="T54" s="92" t="s">
        <v>23</v>
      </c>
      <c r="U54" s="93">
        <v>49.714912280701753</v>
      </c>
      <c r="V54">
        <f>IF(ISNA(VLOOKUP(W54,Totals!$AX$3:$AY$102,2,FALSE)),"",VLOOKUP(W54,Totals!$AX$3:$AY$102,2,FALSE))</f>
        <v>0</v>
      </c>
      <c r="W54">
        <f t="shared" si="1"/>
        <v>50</v>
      </c>
    </row>
    <row r="55" spans="4:23" x14ac:dyDescent="0.2">
      <c r="D55" s="95">
        <v>10</v>
      </c>
      <c r="E55" s="92" t="s">
        <v>60</v>
      </c>
      <c r="F55" s="92" t="s">
        <v>23</v>
      </c>
      <c r="G55" s="93">
        <v>48.81578947368422</v>
      </c>
      <c r="H55">
        <f>IF(ISNA(VLOOKUP(I55,Totals!$AX$3:$AY$102,2,FALSE)),"",VLOOKUP(I55,Totals!$AX$3:$AY$102,2,FALSE))</f>
        <v>0</v>
      </c>
      <c r="I55">
        <f t="shared" si="2"/>
        <v>51</v>
      </c>
      <c r="K55" s="95">
        <v>10</v>
      </c>
      <c r="L55" s="92" t="s">
        <v>60</v>
      </c>
      <c r="M55" s="92" t="s">
        <v>23</v>
      </c>
      <c r="N55" s="93">
        <v>48.81578947368422</v>
      </c>
      <c r="O55">
        <f>IF(ISNA(VLOOKUP(P55,Totals!$AX$3:$AY$102,2,FALSE)),"",VLOOKUP(P55,Totals!$AX$3:$AY$102,2,FALSE))</f>
        <v>0</v>
      </c>
      <c r="P55">
        <f t="shared" si="0"/>
        <v>51</v>
      </c>
      <c r="R55" s="95">
        <v>10</v>
      </c>
      <c r="S55" s="92" t="s">
        <v>60</v>
      </c>
      <c r="T55" s="92" t="s">
        <v>23</v>
      </c>
      <c r="U55" s="93">
        <v>48.81578947368422</v>
      </c>
      <c r="V55">
        <f>IF(ISNA(VLOOKUP(W55,Totals!$AX$3:$AY$102,2,FALSE)),"",VLOOKUP(W55,Totals!$AX$3:$AY$102,2,FALSE))</f>
        <v>0</v>
      </c>
      <c r="W55">
        <f t="shared" si="1"/>
        <v>51</v>
      </c>
    </row>
    <row r="56" spans="4:23" x14ac:dyDescent="0.2">
      <c r="D56" s="95">
        <v>47</v>
      </c>
      <c r="E56" s="92" t="s">
        <v>56</v>
      </c>
      <c r="F56" s="92" t="s">
        <v>23</v>
      </c>
      <c r="G56" s="93">
        <v>48.807017543859651</v>
      </c>
      <c r="H56">
        <f>IF(ISNA(VLOOKUP(I56,Totals!$AX$3:$AY$102,2,FALSE)),"",VLOOKUP(I56,Totals!$AX$3:$AY$102,2,FALSE))</f>
        <v>0</v>
      </c>
      <c r="I56">
        <f t="shared" si="2"/>
        <v>52</v>
      </c>
      <c r="K56" s="95">
        <v>47</v>
      </c>
      <c r="L56" s="92" t="s">
        <v>56</v>
      </c>
      <c r="M56" s="92" t="s">
        <v>23</v>
      </c>
      <c r="N56" s="93">
        <v>48.807017543859651</v>
      </c>
      <c r="O56">
        <f>IF(ISNA(VLOOKUP(P56,Totals!$AX$3:$AY$102,2,FALSE)),"",VLOOKUP(P56,Totals!$AX$3:$AY$102,2,FALSE))</f>
        <v>0</v>
      </c>
      <c r="P56">
        <f t="shared" si="0"/>
        <v>52</v>
      </c>
      <c r="R56" s="95">
        <v>47</v>
      </c>
      <c r="S56" s="92" t="s">
        <v>56</v>
      </c>
      <c r="T56" s="92" t="s">
        <v>23</v>
      </c>
      <c r="U56" s="93">
        <v>48.807017543859651</v>
      </c>
      <c r="V56">
        <f>IF(ISNA(VLOOKUP(W56,Totals!$AX$3:$AY$102,2,FALSE)),"",VLOOKUP(W56,Totals!$AX$3:$AY$102,2,FALSE))</f>
        <v>0</v>
      </c>
      <c r="W56">
        <f t="shared" si="1"/>
        <v>52</v>
      </c>
    </row>
    <row r="57" spans="4:23" x14ac:dyDescent="0.2">
      <c r="D57" s="95">
        <v>55</v>
      </c>
      <c r="E57" s="92" t="s">
        <v>96</v>
      </c>
      <c r="F57" s="92" t="s">
        <v>28</v>
      </c>
      <c r="G57" s="93">
        <v>47.377192982456137</v>
      </c>
      <c r="H57">
        <f>IF(ISNA(VLOOKUP(I57,Totals!$AX$3:$AY$102,2,FALSE)),"",VLOOKUP(I57,Totals!$AX$3:$AY$102,2,FALSE))</f>
        <v>0</v>
      </c>
      <c r="I57">
        <f t="shared" si="2"/>
        <v>53</v>
      </c>
      <c r="K57" s="95">
        <v>55</v>
      </c>
      <c r="L57" s="92" t="s">
        <v>96</v>
      </c>
      <c r="M57" s="92" t="s">
        <v>28</v>
      </c>
      <c r="N57" s="93">
        <v>47.377192982456137</v>
      </c>
      <c r="O57">
        <f>IF(ISNA(VLOOKUP(P57,Totals!$AX$3:$AY$102,2,FALSE)),"",VLOOKUP(P57,Totals!$AX$3:$AY$102,2,FALSE))</f>
        <v>0</v>
      </c>
      <c r="P57">
        <f t="shared" si="0"/>
        <v>53</v>
      </c>
      <c r="R57" s="95">
        <v>55</v>
      </c>
      <c r="S57" s="92" t="s">
        <v>96</v>
      </c>
      <c r="T57" s="92" t="s">
        <v>28</v>
      </c>
      <c r="U57" s="93">
        <v>47.377192982456137</v>
      </c>
      <c r="V57">
        <f>IF(ISNA(VLOOKUP(W57,Totals!$AX$3:$AY$102,2,FALSE)),"",VLOOKUP(W57,Totals!$AX$3:$AY$102,2,FALSE))</f>
        <v>0</v>
      </c>
      <c r="W57">
        <f t="shared" si="1"/>
        <v>53</v>
      </c>
    </row>
    <row r="58" spans="4:23" x14ac:dyDescent="0.2">
      <c r="D58" s="95">
        <v>25</v>
      </c>
      <c r="E58" s="92" t="s">
        <v>91</v>
      </c>
      <c r="F58" s="92" t="s">
        <v>28</v>
      </c>
      <c r="G58" s="93">
        <v>47.070175438596493</v>
      </c>
      <c r="H58">
        <f>IF(ISNA(VLOOKUP(I58,Totals!$AX$3:$AY$102,2,FALSE)),"",VLOOKUP(I58,Totals!$AX$3:$AY$102,2,FALSE))</f>
        <v>0</v>
      </c>
      <c r="I58">
        <f t="shared" si="2"/>
        <v>54</v>
      </c>
      <c r="K58" s="95">
        <v>25</v>
      </c>
      <c r="L58" s="92" t="s">
        <v>91</v>
      </c>
      <c r="M58" s="92" t="s">
        <v>28</v>
      </c>
      <c r="N58" s="93">
        <v>47.070175438596493</v>
      </c>
      <c r="O58">
        <f>IF(ISNA(VLOOKUP(P58,Totals!$AX$3:$AY$102,2,FALSE)),"",VLOOKUP(P58,Totals!$AX$3:$AY$102,2,FALSE))</f>
        <v>0</v>
      </c>
      <c r="P58">
        <f t="shared" si="0"/>
        <v>54</v>
      </c>
      <c r="R58" s="95">
        <v>25</v>
      </c>
      <c r="S58" s="92" t="s">
        <v>91</v>
      </c>
      <c r="T58" s="92" t="s">
        <v>28</v>
      </c>
      <c r="U58" s="93">
        <v>47.070175438596493</v>
      </c>
      <c r="V58">
        <f>IF(ISNA(VLOOKUP(W58,Totals!$AX$3:$AY$102,2,FALSE)),"",VLOOKUP(W58,Totals!$AX$3:$AY$102,2,FALSE))</f>
        <v>0</v>
      </c>
      <c r="W58">
        <f t="shared" si="1"/>
        <v>54</v>
      </c>
    </row>
    <row r="59" spans="4:23" x14ac:dyDescent="0.2">
      <c r="D59" s="91">
        <v>16</v>
      </c>
      <c r="E59" s="88" t="s">
        <v>98</v>
      </c>
      <c r="F59" s="88" t="s">
        <v>28</v>
      </c>
      <c r="G59" s="89">
        <v>0</v>
      </c>
      <c r="H59">
        <f>IF(ISNA(VLOOKUP(I59,Totals!$AX$3:$AY$102,2,FALSE)),"",VLOOKUP(I59,Totals!$AX$3:$AY$102,2,FALSE))</f>
        <v>0</v>
      </c>
      <c r="I59">
        <f t="shared" si="2"/>
        <v>55</v>
      </c>
      <c r="K59" s="91">
        <v>16</v>
      </c>
      <c r="L59" s="88" t="s">
        <v>98</v>
      </c>
      <c r="M59" s="88" t="s">
        <v>28</v>
      </c>
      <c r="N59" s="89">
        <v>0</v>
      </c>
      <c r="O59">
        <f>IF(ISNA(VLOOKUP(P59,Totals!$AX$3:$AY$102,2,FALSE)),"",VLOOKUP(P59,Totals!$AX$3:$AY$102,2,FALSE))</f>
        <v>0</v>
      </c>
      <c r="P59">
        <f t="shared" si="0"/>
        <v>55</v>
      </c>
      <c r="R59" s="91">
        <v>16</v>
      </c>
      <c r="S59" s="88" t="s">
        <v>98</v>
      </c>
      <c r="T59" s="88" t="s">
        <v>28</v>
      </c>
      <c r="U59" s="89">
        <v>0</v>
      </c>
      <c r="V59">
        <f>IF(ISNA(VLOOKUP(W59,Totals!$AX$3:$AY$102,2,FALSE)),"",VLOOKUP(W59,Totals!$AX$3:$AY$102,2,FALSE))</f>
        <v>0</v>
      </c>
      <c r="W59">
        <f t="shared" si="1"/>
        <v>55</v>
      </c>
    </row>
    <row r="60" spans="4:23" x14ac:dyDescent="0.2">
      <c r="D60"/>
      <c r="E60"/>
      <c r="F60"/>
      <c r="G60"/>
      <c r="H60">
        <f>IF(ISNA(VLOOKUP(I60,Totals!$AX$3:$AY$102,2,FALSE)),"",VLOOKUP(I60,Totals!$AX$3:$AY$102,2,FALSE))</f>
        <v>0</v>
      </c>
      <c r="I60">
        <f t="shared" si="2"/>
        <v>55</v>
      </c>
      <c r="K60"/>
      <c r="L60"/>
      <c r="M60"/>
      <c r="N60"/>
      <c r="O60">
        <f>IF(ISNA(VLOOKUP(P60,Totals!$AX$3:$AY$102,2,FALSE)),"",VLOOKUP(P60,Totals!$AX$3:$AY$102,2,FALSE))</f>
        <v>0</v>
      </c>
      <c r="P60">
        <f t="shared" si="0"/>
        <v>55</v>
      </c>
      <c r="R60"/>
      <c r="S60"/>
      <c r="T60"/>
      <c r="U60"/>
      <c r="V60">
        <f>IF(ISNA(VLOOKUP(W60,Totals!$AX$3:$AY$102,2,FALSE)),"",VLOOKUP(W60,Totals!$AX$3:$AY$102,2,FALSE))</f>
        <v>0</v>
      </c>
      <c r="W60">
        <f t="shared" si="1"/>
        <v>55</v>
      </c>
    </row>
    <row r="61" spans="4:23" x14ac:dyDescent="0.2">
      <c r="D61"/>
      <c r="E61"/>
      <c r="F61"/>
      <c r="G61"/>
      <c r="H61">
        <f>IF(ISNA(VLOOKUP(I61,Totals!$AX$3:$AY$102,2,FALSE)),"",VLOOKUP(I61,Totals!$AX$3:$AY$102,2,FALSE))</f>
        <v>0</v>
      </c>
      <c r="I61">
        <f t="shared" si="2"/>
        <v>55</v>
      </c>
      <c r="K61"/>
      <c r="L61"/>
      <c r="M61"/>
      <c r="N61"/>
      <c r="O61">
        <f>IF(ISNA(VLOOKUP(P61,Totals!$AX$3:$AY$102,2,FALSE)),"",VLOOKUP(P61,Totals!$AX$3:$AY$102,2,FALSE))</f>
        <v>0</v>
      </c>
      <c r="P61">
        <f t="shared" si="0"/>
        <v>55</v>
      </c>
      <c r="R61"/>
      <c r="S61"/>
      <c r="T61"/>
      <c r="U61"/>
      <c r="V61">
        <f>IF(ISNA(VLOOKUP(W61,Totals!$AX$3:$AY$102,2,FALSE)),"",VLOOKUP(W61,Totals!$AX$3:$AY$102,2,FALSE))</f>
        <v>0</v>
      </c>
      <c r="W61">
        <f t="shared" si="1"/>
        <v>55</v>
      </c>
    </row>
    <row r="62" spans="4:23" x14ac:dyDescent="0.2">
      <c r="D62"/>
      <c r="E62"/>
      <c r="F62"/>
      <c r="G62"/>
      <c r="H62">
        <f>IF(ISNA(VLOOKUP(I62,Totals!$AX$3:$AY$102,2,FALSE)),"",VLOOKUP(I62,Totals!$AX$3:$AY$102,2,FALSE))</f>
        <v>0</v>
      </c>
      <c r="I62">
        <f t="shared" si="2"/>
        <v>55</v>
      </c>
      <c r="K62"/>
      <c r="L62"/>
      <c r="M62"/>
      <c r="N62"/>
      <c r="O62">
        <f>IF(ISNA(VLOOKUP(P62,Totals!$AX$3:$AY$102,2,FALSE)),"",VLOOKUP(P62,Totals!$AX$3:$AY$102,2,FALSE))</f>
        <v>0</v>
      </c>
      <c r="P62">
        <f t="shared" si="0"/>
        <v>55</v>
      </c>
      <c r="R62"/>
      <c r="S62"/>
      <c r="T62"/>
      <c r="U62"/>
      <c r="V62">
        <f>IF(ISNA(VLOOKUP(W62,Totals!$AX$3:$AY$102,2,FALSE)),"",VLOOKUP(W62,Totals!$AX$3:$AY$102,2,FALSE))</f>
        <v>0</v>
      </c>
      <c r="W62">
        <f t="shared" si="1"/>
        <v>55</v>
      </c>
    </row>
    <row r="63" spans="4:23" x14ac:dyDescent="0.2">
      <c r="D63"/>
      <c r="E63"/>
      <c r="F63"/>
      <c r="G63"/>
      <c r="H63">
        <f>IF(ISNA(VLOOKUP(I63,Totals!$AX$3:$AY$102,2,FALSE)),"",VLOOKUP(I63,Totals!$AX$3:$AY$102,2,FALSE))</f>
        <v>0</v>
      </c>
      <c r="I63">
        <f t="shared" si="2"/>
        <v>55</v>
      </c>
      <c r="K63"/>
      <c r="L63"/>
      <c r="M63"/>
      <c r="N63"/>
      <c r="O63">
        <f>IF(ISNA(VLOOKUP(P63,Totals!$AX$3:$AY$102,2,FALSE)),"",VLOOKUP(P63,Totals!$AX$3:$AY$102,2,FALSE))</f>
        <v>0</v>
      </c>
      <c r="P63">
        <f t="shared" si="0"/>
        <v>55</v>
      </c>
      <c r="R63"/>
      <c r="S63"/>
      <c r="T63"/>
      <c r="U63"/>
      <c r="V63">
        <f>IF(ISNA(VLOOKUP(W63,Totals!$AX$3:$AY$102,2,FALSE)),"",VLOOKUP(W63,Totals!$AX$3:$AY$102,2,FALSE))</f>
        <v>0</v>
      </c>
      <c r="W63">
        <f t="shared" si="1"/>
        <v>55</v>
      </c>
    </row>
    <row r="64" spans="4:23" x14ac:dyDescent="0.2">
      <c r="D64"/>
      <c r="E64"/>
      <c r="F64"/>
      <c r="G64"/>
      <c r="H64">
        <f>IF(ISNA(VLOOKUP(I64,Totals!$AX$3:$AY$102,2,FALSE)),"",VLOOKUP(I64,Totals!$AX$3:$AY$102,2,FALSE))</f>
        <v>0</v>
      </c>
      <c r="I64">
        <f t="shared" si="2"/>
        <v>55</v>
      </c>
      <c r="K64"/>
      <c r="L64"/>
      <c r="M64"/>
      <c r="N64"/>
      <c r="O64">
        <f>IF(ISNA(VLOOKUP(P64,Totals!$AX$3:$AY$102,2,FALSE)),"",VLOOKUP(P64,Totals!$AX$3:$AY$102,2,FALSE))</f>
        <v>0</v>
      </c>
      <c r="P64">
        <f t="shared" si="0"/>
        <v>55</v>
      </c>
      <c r="R64"/>
      <c r="S64"/>
      <c r="T64"/>
      <c r="U64"/>
      <c r="V64">
        <f>IF(ISNA(VLOOKUP(W64,Totals!$AX$3:$AY$102,2,FALSE)),"",VLOOKUP(W64,Totals!$AX$3:$AY$102,2,FALSE))</f>
        <v>0</v>
      </c>
      <c r="W64">
        <f t="shared" si="1"/>
        <v>55</v>
      </c>
    </row>
    <row r="65" spans="4:23" x14ac:dyDescent="0.2">
      <c r="D65"/>
      <c r="E65"/>
      <c r="F65"/>
      <c r="G65"/>
      <c r="H65">
        <f>IF(ISNA(VLOOKUP(I65,Totals!$AX$3:$AY$102,2,FALSE)),"",VLOOKUP(I65,Totals!$AX$3:$AY$102,2,FALSE))</f>
        <v>0</v>
      </c>
      <c r="I65">
        <f t="shared" si="2"/>
        <v>55</v>
      </c>
      <c r="K65"/>
      <c r="L65"/>
      <c r="M65"/>
      <c r="N65"/>
      <c r="O65">
        <f>IF(ISNA(VLOOKUP(P65,Totals!$AX$3:$AY$102,2,FALSE)),"",VLOOKUP(P65,Totals!$AX$3:$AY$102,2,FALSE))</f>
        <v>0</v>
      </c>
      <c r="P65">
        <f t="shared" si="0"/>
        <v>55</v>
      </c>
      <c r="R65"/>
      <c r="S65"/>
      <c r="T65"/>
      <c r="U65"/>
      <c r="V65">
        <f>IF(ISNA(VLOOKUP(W65,Totals!$AX$3:$AY$102,2,FALSE)),"",VLOOKUP(W65,Totals!$AX$3:$AY$102,2,FALSE))</f>
        <v>0</v>
      </c>
      <c r="W65">
        <f t="shared" si="1"/>
        <v>55</v>
      </c>
    </row>
    <row r="66" spans="4:23" x14ac:dyDescent="0.2">
      <c r="D66"/>
      <c r="E66"/>
      <c r="F66"/>
      <c r="G66"/>
      <c r="H66">
        <f>IF(ISNA(VLOOKUP(I66,Totals!$AX$3:$AY$102,2,FALSE)),"",VLOOKUP(I66,Totals!$AX$3:$AY$102,2,FALSE))</f>
        <v>0</v>
      </c>
      <c r="I66">
        <f t="shared" si="2"/>
        <v>55</v>
      </c>
      <c r="K66"/>
      <c r="L66"/>
      <c r="M66"/>
      <c r="N66"/>
      <c r="O66">
        <f>IF(ISNA(VLOOKUP(P66,Totals!$AX$3:$AY$102,2,FALSE)),"",VLOOKUP(P66,Totals!$AX$3:$AY$102,2,FALSE))</f>
        <v>0</v>
      </c>
      <c r="P66">
        <f t="shared" si="0"/>
        <v>55</v>
      </c>
      <c r="R66"/>
      <c r="S66"/>
      <c r="T66"/>
      <c r="U66"/>
      <c r="V66">
        <f>IF(ISNA(VLOOKUP(W66,Totals!$AX$3:$AY$102,2,FALSE)),"",VLOOKUP(W66,Totals!$AX$3:$AY$102,2,FALSE))</f>
        <v>0</v>
      </c>
      <c r="W66">
        <f t="shared" si="1"/>
        <v>55</v>
      </c>
    </row>
    <row r="67" spans="4:23" x14ac:dyDescent="0.2">
      <c r="D67"/>
      <c r="E67"/>
      <c r="F67"/>
      <c r="G67"/>
      <c r="H67">
        <f>IF(ISNA(VLOOKUP(I67,Totals!$AX$3:$AY$102,2,FALSE)),"",VLOOKUP(I67,Totals!$AX$3:$AY$102,2,FALSE))</f>
        <v>0</v>
      </c>
      <c r="I67">
        <f t="shared" si="2"/>
        <v>55</v>
      </c>
      <c r="K67"/>
      <c r="L67"/>
      <c r="M67"/>
      <c r="N67"/>
      <c r="O67">
        <f>IF(ISNA(VLOOKUP(P67,Totals!$AX$3:$AY$102,2,FALSE)),"",VLOOKUP(P67,Totals!$AX$3:$AY$102,2,FALSE))</f>
        <v>0</v>
      </c>
      <c r="P67">
        <f t="shared" si="0"/>
        <v>55</v>
      </c>
      <c r="R67"/>
      <c r="S67"/>
      <c r="T67"/>
      <c r="U67"/>
      <c r="V67">
        <f>IF(ISNA(VLOOKUP(W67,Totals!$AX$3:$AY$102,2,FALSE)),"",VLOOKUP(W67,Totals!$AX$3:$AY$102,2,FALSE))</f>
        <v>0</v>
      </c>
      <c r="W67">
        <f t="shared" si="1"/>
        <v>55</v>
      </c>
    </row>
    <row r="68" spans="4:23" x14ac:dyDescent="0.2">
      <c r="D68"/>
      <c r="E68"/>
      <c r="F68"/>
      <c r="G68"/>
      <c r="H68">
        <f>IF(ISNA(VLOOKUP(I68,Totals!$AX$3:$AY$102,2,FALSE)),"",VLOOKUP(I68,Totals!$AX$3:$AY$102,2,FALSE))</f>
        <v>0</v>
      </c>
      <c r="I68">
        <f t="shared" si="2"/>
        <v>55</v>
      </c>
      <c r="K68"/>
      <c r="L68"/>
      <c r="M68"/>
      <c r="N68"/>
      <c r="O68">
        <f>IF(ISNA(VLOOKUP(P68,Totals!$AX$3:$AY$102,2,FALSE)),"",VLOOKUP(P68,Totals!$AX$3:$AY$102,2,FALSE))</f>
        <v>0</v>
      </c>
      <c r="P68">
        <f t="shared" si="0"/>
        <v>55</v>
      </c>
      <c r="R68"/>
      <c r="S68"/>
      <c r="T68"/>
      <c r="U68"/>
      <c r="V68">
        <f>IF(ISNA(VLOOKUP(W68,Totals!$AX$3:$AY$102,2,FALSE)),"",VLOOKUP(W68,Totals!$AX$3:$AY$102,2,FALSE))</f>
        <v>0</v>
      </c>
      <c r="W68">
        <f t="shared" si="1"/>
        <v>55</v>
      </c>
    </row>
    <row r="69" spans="4:23" x14ac:dyDescent="0.2">
      <c r="D69"/>
      <c r="E69"/>
      <c r="F69"/>
      <c r="G69"/>
      <c r="H69">
        <f>IF(ISNA(VLOOKUP(I69,Totals!$AX$3:$AY$102,2,FALSE)),"",VLOOKUP(I69,Totals!$AX$3:$AY$102,2,FALSE))</f>
        <v>0</v>
      </c>
      <c r="I69">
        <f t="shared" si="2"/>
        <v>55</v>
      </c>
      <c r="K69"/>
      <c r="L69"/>
      <c r="M69"/>
      <c r="N69"/>
      <c r="O69">
        <f>IF(ISNA(VLOOKUP(P69,Totals!$AX$3:$AY$102,2,FALSE)),"",VLOOKUP(P69,Totals!$AX$3:$AY$102,2,FALSE))</f>
        <v>0</v>
      </c>
      <c r="P69">
        <f t="shared" si="0"/>
        <v>55</v>
      </c>
      <c r="R69"/>
      <c r="S69"/>
      <c r="T69"/>
      <c r="U69"/>
      <c r="V69">
        <f>IF(ISNA(VLOOKUP(W69,Totals!$AX$3:$AY$102,2,FALSE)),"",VLOOKUP(W69,Totals!$AX$3:$AY$102,2,FALSE))</f>
        <v>0</v>
      </c>
      <c r="W69">
        <f t="shared" si="1"/>
        <v>55</v>
      </c>
    </row>
    <row r="70" spans="4:23" x14ac:dyDescent="0.2">
      <c r="D70"/>
      <c r="E70"/>
      <c r="F70"/>
      <c r="G70"/>
      <c r="H70">
        <f>IF(ISNA(VLOOKUP(I70,Totals!$AX$3:$AY$102,2,FALSE)),"",VLOOKUP(I70,Totals!$AX$3:$AY$102,2,FALSE))</f>
        <v>0</v>
      </c>
      <c r="I70">
        <f t="shared" si="2"/>
        <v>55</v>
      </c>
      <c r="K70"/>
      <c r="L70"/>
      <c r="M70"/>
      <c r="N70"/>
      <c r="O70">
        <f>IF(ISNA(VLOOKUP(P70,Totals!$AX$3:$AY$102,2,FALSE)),"",VLOOKUP(P70,Totals!$AX$3:$AY$102,2,FALSE))</f>
        <v>0</v>
      </c>
      <c r="P70">
        <f t="shared" ref="P70:P133" si="3">IF(ISNA(RANK(N70,N$5:N$150)),"",RANK(N70,N$5:N$150))</f>
        <v>55</v>
      </c>
      <c r="R70"/>
      <c r="S70"/>
      <c r="T70"/>
      <c r="U70"/>
      <c r="V70">
        <f>IF(ISNA(VLOOKUP(W70,Totals!$AX$3:$AY$102,2,FALSE)),"",VLOOKUP(W70,Totals!$AX$3:$AY$102,2,FALSE))</f>
        <v>0</v>
      </c>
      <c r="W70">
        <f t="shared" ref="W70:W133" si="4">IF(ISNA(RANK(U70,U$5:U$150)),"",RANK(U70,U$5:U$150))</f>
        <v>55</v>
      </c>
    </row>
    <row r="71" spans="4:23" x14ac:dyDescent="0.2">
      <c r="D71"/>
      <c r="E71"/>
      <c r="F71"/>
      <c r="G71"/>
      <c r="H71">
        <f>IF(ISNA(VLOOKUP(I71,Totals!$AX$3:$AY$102,2,FALSE)),"",VLOOKUP(I71,Totals!$AX$3:$AY$102,2,FALSE))</f>
        <v>0</v>
      </c>
      <c r="I71">
        <f t="shared" ref="I71:I134" si="5">IF(G71=G70,I70,IF(ISNA(RANK(G71,G$5:G$150)),"",RANK(G71,G$5:G$150)))</f>
        <v>55</v>
      </c>
      <c r="K71"/>
      <c r="L71"/>
      <c r="M71"/>
      <c r="N71"/>
      <c r="O71">
        <f>IF(ISNA(VLOOKUP(P71,Totals!$AX$3:$AY$102,2,FALSE)),"",VLOOKUP(P71,Totals!$AX$3:$AY$102,2,FALSE))</f>
        <v>0</v>
      </c>
      <c r="P71">
        <f t="shared" si="3"/>
        <v>55</v>
      </c>
      <c r="R71"/>
      <c r="S71"/>
      <c r="T71"/>
      <c r="U71"/>
      <c r="V71">
        <f>IF(ISNA(VLOOKUP(W71,Totals!$AX$3:$AY$102,2,FALSE)),"",VLOOKUP(W71,Totals!$AX$3:$AY$102,2,FALSE))</f>
        <v>0</v>
      </c>
      <c r="W71">
        <f t="shared" si="4"/>
        <v>55</v>
      </c>
    </row>
    <row r="72" spans="4:23" x14ac:dyDescent="0.2">
      <c r="D72"/>
      <c r="E72"/>
      <c r="F72"/>
      <c r="G72"/>
      <c r="H72">
        <f>IF(ISNA(VLOOKUP(I72,Totals!$AX$3:$AY$102,2,FALSE)),"",VLOOKUP(I72,Totals!$AX$3:$AY$102,2,FALSE))</f>
        <v>0</v>
      </c>
      <c r="I72">
        <f t="shared" si="5"/>
        <v>55</v>
      </c>
      <c r="K72"/>
      <c r="L72"/>
      <c r="M72"/>
      <c r="N72"/>
      <c r="O72">
        <f>IF(ISNA(VLOOKUP(P72,Totals!$AX$3:$AY$102,2,FALSE)),"",VLOOKUP(P72,Totals!$AX$3:$AY$102,2,FALSE))</f>
        <v>0</v>
      </c>
      <c r="P72">
        <f t="shared" si="3"/>
        <v>55</v>
      </c>
      <c r="R72"/>
      <c r="S72"/>
      <c r="T72"/>
      <c r="U72"/>
      <c r="V72">
        <f>IF(ISNA(VLOOKUP(W72,Totals!$AX$3:$AY$102,2,FALSE)),"",VLOOKUP(W72,Totals!$AX$3:$AY$102,2,FALSE))</f>
        <v>0</v>
      </c>
      <c r="W72">
        <f t="shared" si="4"/>
        <v>55</v>
      </c>
    </row>
    <row r="73" spans="4:23" x14ac:dyDescent="0.2">
      <c r="D73"/>
      <c r="E73"/>
      <c r="F73"/>
      <c r="G73"/>
      <c r="H73">
        <f>IF(ISNA(VLOOKUP(I73,Totals!$AX$3:$AY$102,2,FALSE)),"",VLOOKUP(I73,Totals!$AX$3:$AY$102,2,FALSE))</f>
        <v>0</v>
      </c>
      <c r="I73">
        <f t="shared" si="5"/>
        <v>55</v>
      </c>
      <c r="K73"/>
      <c r="L73"/>
      <c r="M73"/>
      <c r="N73"/>
      <c r="O73">
        <f>IF(ISNA(VLOOKUP(P73,Totals!$AX$3:$AY$102,2,FALSE)),"",VLOOKUP(P73,Totals!$AX$3:$AY$102,2,FALSE))</f>
        <v>0</v>
      </c>
      <c r="P73">
        <f t="shared" si="3"/>
        <v>55</v>
      </c>
      <c r="R73"/>
      <c r="S73"/>
      <c r="T73"/>
      <c r="U73"/>
      <c r="V73">
        <f>IF(ISNA(VLOOKUP(W73,Totals!$AX$3:$AY$102,2,FALSE)),"",VLOOKUP(W73,Totals!$AX$3:$AY$102,2,FALSE))</f>
        <v>0</v>
      </c>
      <c r="W73">
        <f t="shared" si="4"/>
        <v>55</v>
      </c>
    </row>
    <row r="74" spans="4:23" x14ac:dyDescent="0.2">
      <c r="D74"/>
      <c r="E74"/>
      <c r="F74"/>
      <c r="G74"/>
      <c r="H74">
        <f>IF(ISNA(VLOOKUP(I74,Totals!$AX$3:$AY$102,2,FALSE)),"",VLOOKUP(I74,Totals!$AX$3:$AY$102,2,FALSE))</f>
        <v>0</v>
      </c>
      <c r="I74">
        <f t="shared" si="5"/>
        <v>55</v>
      </c>
      <c r="K74"/>
      <c r="L74"/>
      <c r="M74"/>
      <c r="N74"/>
      <c r="O74">
        <f>IF(ISNA(VLOOKUP(P74,Totals!$AX$3:$AY$102,2,FALSE)),"",VLOOKUP(P74,Totals!$AX$3:$AY$102,2,FALSE))</f>
        <v>0</v>
      </c>
      <c r="P74">
        <f t="shared" si="3"/>
        <v>55</v>
      </c>
      <c r="R74"/>
      <c r="S74"/>
      <c r="T74"/>
      <c r="U74"/>
      <c r="V74">
        <f>IF(ISNA(VLOOKUP(W74,Totals!$AX$3:$AY$102,2,FALSE)),"",VLOOKUP(W74,Totals!$AX$3:$AY$102,2,FALSE))</f>
        <v>0</v>
      </c>
      <c r="W74">
        <f t="shared" si="4"/>
        <v>55</v>
      </c>
    </row>
    <row r="75" spans="4:23" x14ac:dyDescent="0.2">
      <c r="D75"/>
      <c r="E75"/>
      <c r="F75"/>
      <c r="G75"/>
      <c r="H75">
        <f>IF(ISNA(VLOOKUP(I75,Totals!$AX$3:$AY$102,2,FALSE)),"",VLOOKUP(I75,Totals!$AX$3:$AY$102,2,FALSE))</f>
        <v>0</v>
      </c>
      <c r="I75">
        <f t="shared" si="5"/>
        <v>55</v>
      </c>
      <c r="K75"/>
      <c r="L75"/>
      <c r="M75"/>
      <c r="N75"/>
      <c r="O75">
        <f>IF(ISNA(VLOOKUP(P75,Totals!$AX$3:$AY$102,2,FALSE)),"",VLOOKUP(P75,Totals!$AX$3:$AY$102,2,FALSE))</f>
        <v>0</v>
      </c>
      <c r="P75">
        <f t="shared" si="3"/>
        <v>55</v>
      </c>
      <c r="R75"/>
      <c r="S75"/>
      <c r="T75"/>
      <c r="U75"/>
      <c r="V75">
        <f>IF(ISNA(VLOOKUP(W75,Totals!$AX$3:$AY$102,2,FALSE)),"",VLOOKUP(W75,Totals!$AX$3:$AY$102,2,FALSE))</f>
        <v>0</v>
      </c>
      <c r="W75">
        <f t="shared" si="4"/>
        <v>55</v>
      </c>
    </row>
    <row r="76" spans="4:23" x14ac:dyDescent="0.2">
      <c r="D76"/>
      <c r="E76"/>
      <c r="F76"/>
      <c r="G76"/>
      <c r="H76">
        <f>IF(ISNA(VLOOKUP(I76,Totals!$AX$3:$AY$102,2,FALSE)),"",VLOOKUP(I76,Totals!$AX$3:$AY$102,2,FALSE))</f>
        <v>0</v>
      </c>
      <c r="I76">
        <f t="shared" si="5"/>
        <v>55</v>
      </c>
      <c r="K76"/>
      <c r="L76"/>
      <c r="M76"/>
      <c r="N76"/>
      <c r="O76">
        <f>IF(ISNA(VLOOKUP(P76,Totals!$AX$3:$AY$102,2,FALSE)),"",VLOOKUP(P76,Totals!$AX$3:$AY$102,2,FALSE))</f>
        <v>0</v>
      </c>
      <c r="P76">
        <f t="shared" si="3"/>
        <v>55</v>
      </c>
      <c r="R76"/>
      <c r="S76"/>
      <c r="T76"/>
      <c r="U76"/>
      <c r="V76">
        <f>IF(ISNA(VLOOKUP(W76,Totals!$AX$3:$AY$102,2,FALSE)),"",VLOOKUP(W76,Totals!$AX$3:$AY$102,2,FALSE))</f>
        <v>0</v>
      </c>
      <c r="W76">
        <f t="shared" si="4"/>
        <v>55</v>
      </c>
    </row>
    <row r="77" spans="4:23" x14ac:dyDescent="0.2">
      <c r="D77"/>
      <c r="E77"/>
      <c r="F77"/>
      <c r="G77"/>
      <c r="H77">
        <f>IF(ISNA(VLOOKUP(I77,Totals!$AX$3:$AY$102,2,FALSE)),"",VLOOKUP(I77,Totals!$AX$3:$AY$102,2,FALSE))</f>
        <v>0</v>
      </c>
      <c r="I77">
        <f t="shared" si="5"/>
        <v>55</v>
      </c>
      <c r="K77"/>
      <c r="L77"/>
      <c r="M77"/>
      <c r="N77"/>
      <c r="O77">
        <f>IF(ISNA(VLOOKUP(P77,Totals!$AX$3:$AY$102,2,FALSE)),"",VLOOKUP(P77,Totals!$AX$3:$AY$102,2,FALSE))</f>
        <v>0</v>
      </c>
      <c r="P77">
        <f t="shared" si="3"/>
        <v>55</v>
      </c>
      <c r="R77"/>
      <c r="S77"/>
      <c r="T77"/>
      <c r="U77"/>
      <c r="V77">
        <f>IF(ISNA(VLOOKUP(W77,Totals!$AX$3:$AY$102,2,FALSE)),"",VLOOKUP(W77,Totals!$AX$3:$AY$102,2,FALSE))</f>
        <v>0</v>
      </c>
      <c r="W77">
        <f t="shared" si="4"/>
        <v>55</v>
      </c>
    </row>
    <row r="78" spans="4:23" x14ac:dyDescent="0.2">
      <c r="D78"/>
      <c r="E78"/>
      <c r="F78"/>
      <c r="G78"/>
      <c r="H78">
        <f>IF(ISNA(VLOOKUP(I78,Totals!$AX$3:$AY$102,2,FALSE)),"",VLOOKUP(I78,Totals!$AX$3:$AY$102,2,FALSE))</f>
        <v>0</v>
      </c>
      <c r="I78">
        <f t="shared" si="5"/>
        <v>55</v>
      </c>
      <c r="K78"/>
      <c r="L78"/>
      <c r="M78"/>
      <c r="N78"/>
      <c r="O78">
        <f>IF(ISNA(VLOOKUP(P78,Totals!$AX$3:$AY$102,2,FALSE)),"",VLOOKUP(P78,Totals!$AX$3:$AY$102,2,FALSE))</f>
        <v>0</v>
      </c>
      <c r="P78">
        <f t="shared" si="3"/>
        <v>55</v>
      </c>
      <c r="R78"/>
      <c r="S78"/>
      <c r="T78"/>
      <c r="U78"/>
      <c r="V78">
        <f>IF(ISNA(VLOOKUP(W78,Totals!$AX$3:$AY$102,2,FALSE)),"",VLOOKUP(W78,Totals!$AX$3:$AY$102,2,FALSE))</f>
        <v>0</v>
      </c>
      <c r="W78">
        <f t="shared" si="4"/>
        <v>55</v>
      </c>
    </row>
    <row r="79" spans="4:23" x14ac:dyDescent="0.2">
      <c r="D79"/>
      <c r="E79"/>
      <c r="F79"/>
      <c r="G79"/>
      <c r="H79">
        <f>IF(ISNA(VLOOKUP(I79,Totals!$AX$3:$AY$102,2,FALSE)),"",VLOOKUP(I79,Totals!$AX$3:$AY$102,2,FALSE))</f>
        <v>0</v>
      </c>
      <c r="I79">
        <f t="shared" si="5"/>
        <v>55</v>
      </c>
      <c r="K79"/>
      <c r="L79"/>
      <c r="M79"/>
      <c r="N79"/>
      <c r="O79">
        <f>IF(ISNA(VLOOKUP(P79,Totals!$AX$3:$AY$102,2,FALSE)),"",VLOOKUP(P79,Totals!$AX$3:$AY$102,2,FALSE))</f>
        <v>0</v>
      </c>
      <c r="P79">
        <f t="shared" si="3"/>
        <v>55</v>
      </c>
      <c r="R79"/>
      <c r="S79"/>
      <c r="T79"/>
      <c r="U79"/>
      <c r="V79">
        <f>IF(ISNA(VLOOKUP(W79,Totals!$AX$3:$AY$102,2,FALSE)),"",VLOOKUP(W79,Totals!$AX$3:$AY$102,2,FALSE))</f>
        <v>0</v>
      </c>
      <c r="W79">
        <f t="shared" si="4"/>
        <v>55</v>
      </c>
    </row>
    <row r="80" spans="4:23" x14ac:dyDescent="0.2">
      <c r="D80"/>
      <c r="E80"/>
      <c r="F80"/>
      <c r="G80"/>
      <c r="H80">
        <f>IF(ISNA(VLOOKUP(I80,Totals!$AX$3:$AY$102,2,FALSE)),"",VLOOKUP(I80,Totals!$AX$3:$AY$102,2,FALSE))</f>
        <v>0</v>
      </c>
      <c r="I80">
        <f t="shared" si="5"/>
        <v>55</v>
      </c>
      <c r="K80"/>
      <c r="L80"/>
      <c r="M80"/>
      <c r="N80"/>
      <c r="O80">
        <f>IF(ISNA(VLOOKUP(P80,Totals!$AX$3:$AY$102,2,FALSE)),"",VLOOKUP(P80,Totals!$AX$3:$AY$102,2,FALSE))</f>
        <v>0</v>
      </c>
      <c r="P80">
        <f t="shared" si="3"/>
        <v>55</v>
      </c>
      <c r="R80"/>
      <c r="S80"/>
      <c r="T80"/>
      <c r="U80"/>
      <c r="V80">
        <f>IF(ISNA(VLOOKUP(W80,Totals!$AX$3:$AY$102,2,FALSE)),"",VLOOKUP(W80,Totals!$AX$3:$AY$102,2,FALSE))</f>
        <v>0</v>
      </c>
      <c r="W80">
        <f t="shared" si="4"/>
        <v>55</v>
      </c>
    </row>
    <row r="81" spans="4:23" x14ac:dyDescent="0.2">
      <c r="D81"/>
      <c r="E81"/>
      <c r="F81"/>
      <c r="G81"/>
      <c r="H81">
        <f>IF(ISNA(VLOOKUP(I81,Totals!$AX$3:$AY$102,2,FALSE)),"",VLOOKUP(I81,Totals!$AX$3:$AY$102,2,FALSE))</f>
        <v>0</v>
      </c>
      <c r="I81">
        <f t="shared" si="5"/>
        <v>55</v>
      </c>
      <c r="K81"/>
      <c r="L81"/>
      <c r="M81"/>
      <c r="N81"/>
      <c r="O81">
        <f>IF(ISNA(VLOOKUP(P81,Totals!$AX$3:$AY$102,2,FALSE)),"",VLOOKUP(P81,Totals!$AX$3:$AY$102,2,FALSE))</f>
        <v>0</v>
      </c>
      <c r="P81">
        <f t="shared" si="3"/>
        <v>55</v>
      </c>
      <c r="R81"/>
      <c r="S81"/>
      <c r="T81"/>
      <c r="U81"/>
      <c r="V81">
        <f>IF(ISNA(VLOOKUP(W81,Totals!$AX$3:$AY$102,2,FALSE)),"",VLOOKUP(W81,Totals!$AX$3:$AY$102,2,FALSE))</f>
        <v>0</v>
      </c>
      <c r="W81">
        <f t="shared" si="4"/>
        <v>55</v>
      </c>
    </row>
    <row r="82" spans="4:23" x14ac:dyDescent="0.2">
      <c r="D82"/>
      <c r="E82"/>
      <c r="F82"/>
      <c r="G82"/>
      <c r="H82">
        <f>IF(ISNA(VLOOKUP(I82,Totals!$AX$3:$AY$102,2,FALSE)),"",VLOOKUP(I82,Totals!$AX$3:$AY$102,2,FALSE))</f>
        <v>0</v>
      </c>
      <c r="I82">
        <f t="shared" si="5"/>
        <v>55</v>
      </c>
      <c r="K82"/>
      <c r="L82"/>
      <c r="M82"/>
      <c r="N82"/>
      <c r="O82">
        <f>IF(ISNA(VLOOKUP(P82,Totals!$AX$3:$AY$102,2,FALSE)),"",VLOOKUP(P82,Totals!$AX$3:$AY$102,2,FALSE))</f>
        <v>0</v>
      </c>
      <c r="P82">
        <f t="shared" si="3"/>
        <v>55</v>
      </c>
      <c r="R82"/>
      <c r="S82"/>
      <c r="T82"/>
      <c r="U82"/>
      <c r="V82">
        <f>IF(ISNA(VLOOKUP(W82,Totals!$AX$3:$AY$102,2,FALSE)),"",VLOOKUP(W82,Totals!$AX$3:$AY$102,2,FALSE))</f>
        <v>0</v>
      </c>
      <c r="W82">
        <f t="shared" si="4"/>
        <v>55</v>
      </c>
    </row>
    <row r="83" spans="4:23" x14ac:dyDescent="0.2">
      <c r="D83"/>
      <c r="E83"/>
      <c r="F83"/>
      <c r="G83"/>
      <c r="H83">
        <f>IF(ISNA(VLOOKUP(I83,Totals!$AX$3:$AY$102,2,FALSE)),"",VLOOKUP(I83,Totals!$AX$3:$AY$102,2,FALSE))</f>
        <v>0</v>
      </c>
      <c r="I83">
        <f t="shared" si="5"/>
        <v>55</v>
      </c>
      <c r="K83"/>
      <c r="L83"/>
      <c r="M83"/>
      <c r="N83"/>
      <c r="O83">
        <f>IF(ISNA(VLOOKUP(P83,Totals!$AX$3:$AY$102,2,FALSE)),"",VLOOKUP(P83,Totals!$AX$3:$AY$102,2,FALSE))</f>
        <v>0</v>
      </c>
      <c r="P83">
        <f t="shared" si="3"/>
        <v>55</v>
      </c>
      <c r="R83"/>
      <c r="S83"/>
      <c r="T83"/>
      <c r="U83"/>
      <c r="V83">
        <f>IF(ISNA(VLOOKUP(W83,Totals!$AX$3:$AY$102,2,FALSE)),"",VLOOKUP(W83,Totals!$AX$3:$AY$102,2,FALSE))</f>
        <v>0</v>
      </c>
      <c r="W83">
        <f t="shared" si="4"/>
        <v>55</v>
      </c>
    </row>
    <row r="84" spans="4:23" x14ac:dyDescent="0.2">
      <c r="D84"/>
      <c r="E84"/>
      <c r="F84"/>
      <c r="G84"/>
      <c r="H84">
        <f>IF(ISNA(VLOOKUP(I84,Totals!$AX$3:$AY$102,2,FALSE)),"",VLOOKUP(I84,Totals!$AX$3:$AY$102,2,FALSE))</f>
        <v>0</v>
      </c>
      <c r="I84">
        <f t="shared" si="5"/>
        <v>55</v>
      </c>
      <c r="K84"/>
      <c r="L84"/>
      <c r="M84"/>
      <c r="N84"/>
      <c r="O84">
        <f>IF(ISNA(VLOOKUP(P84,Totals!$AX$3:$AY$102,2,FALSE)),"",VLOOKUP(P84,Totals!$AX$3:$AY$102,2,FALSE))</f>
        <v>0</v>
      </c>
      <c r="P84">
        <f t="shared" si="3"/>
        <v>55</v>
      </c>
      <c r="R84"/>
      <c r="S84"/>
      <c r="T84"/>
      <c r="U84"/>
      <c r="V84">
        <f>IF(ISNA(VLOOKUP(W84,Totals!$AX$3:$AY$102,2,FALSE)),"",VLOOKUP(W84,Totals!$AX$3:$AY$102,2,FALSE))</f>
        <v>0</v>
      </c>
      <c r="W84">
        <f t="shared" si="4"/>
        <v>55</v>
      </c>
    </row>
    <row r="85" spans="4:23" x14ac:dyDescent="0.2">
      <c r="D85"/>
      <c r="E85"/>
      <c r="F85"/>
      <c r="G85"/>
      <c r="H85">
        <f>IF(ISNA(VLOOKUP(I85,Totals!$AX$3:$AY$102,2,FALSE)),"",VLOOKUP(I85,Totals!$AX$3:$AY$102,2,FALSE))</f>
        <v>0</v>
      </c>
      <c r="I85">
        <f t="shared" si="5"/>
        <v>55</v>
      </c>
      <c r="K85"/>
      <c r="L85"/>
      <c r="M85"/>
      <c r="N85"/>
      <c r="O85">
        <f>IF(ISNA(VLOOKUP(P85,Totals!$AX$3:$AY$102,2,FALSE)),"",VLOOKUP(P85,Totals!$AX$3:$AY$102,2,FALSE))</f>
        <v>0</v>
      </c>
      <c r="P85">
        <f t="shared" si="3"/>
        <v>55</v>
      </c>
      <c r="R85"/>
      <c r="S85"/>
      <c r="T85"/>
      <c r="U85"/>
      <c r="V85">
        <f>IF(ISNA(VLOOKUP(W85,Totals!$AX$3:$AY$102,2,FALSE)),"",VLOOKUP(W85,Totals!$AX$3:$AY$102,2,FALSE))</f>
        <v>0</v>
      </c>
      <c r="W85">
        <f t="shared" si="4"/>
        <v>55</v>
      </c>
    </row>
    <row r="86" spans="4:23" x14ac:dyDescent="0.2">
      <c r="D86"/>
      <c r="E86"/>
      <c r="F86"/>
      <c r="G86"/>
      <c r="H86">
        <f>IF(ISNA(VLOOKUP(I86,Totals!$AX$3:$AY$102,2,FALSE)),"",VLOOKUP(I86,Totals!$AX$3:$AY$102,2,FALSE))</f>
        <v>0</v>
      </c>
      <c r="I86">
        <f t="shared" si="5"/>
        <v>55</v>
      </c>
      <c r="K86"/>
      <c r="L86"/>
      <c r="M86"/>
      <c r="N86"/>
      <c r="O86">
        <f>IF(ISNA(VLOOKUP(P86,Totals!$AX$3:$AY$102,2,FALSE)),"",VLOOKUP(P86,Totals!$AX$3:$AY$102,2,FALSE))</f>
        <v>0</v>
      </c>
      <c r="P86">
        <f t="shared" si="3"/>
        <v>55</v>
      </c>
      <c r="R86"/>
      <c r="S86"/>
      <c r="T86"/>
      <c r="U86"/>
      <c r="V86">
        <f>IF(ISNA(VLOOKUP(W86,Totals!$AX$3:$AY$102,2,FALSE)),"",VLOOKUP(W86,Totals!$AX$3:$AY$102,2,FALSE))</f>
        <v>0</v>
      </c>
      <c r="W86">
        <f t="shared" si="4"/>
        <v>55</v>
      </c>
    </row>
    <row r="87" spans="4:23" x14ac:dyDescent="0.2">
      <c r="D87"/>
      <c r="E87"/>
      <c r="F87"/>
      <c r="G87"/>
      <c r="H87">
        <f>IF(ISNA(VLOOKUP(I87,Totals!$AX$3:$AY$102,2,FALSE)),"",VLOOKUP(I87,Totals!$AX$3:$AY$102,2,FALSE))</f>
        <v>0</v>
      </c>
      <c r="I87">
        <f t="shared" si="5"/>
        <v>55</v>
      </c>
      <c r="K87"/>
      <c r="L87"/>
      <c r="M87"/>
      <c r="N87"/>
      <c r="O87">
        <f>IF(ISNA(VLOOKUP(P87,Totals!$AX$3:$AY$102,2,FALSE)),"",VLOOKUP(P87,Totals!$AX$3:$AY$102,2,FALSE))</f>
        <v>0</v>
      </c>
      <c r="P87">
        <f t="shared" si="3"/>
        <v>55</v>
      </c>
      <c r="R87"/>
      <c r="S87"/>
      <c r="T87"/>
      <c r="U87"/>
      <c r="V87">
        <f>IF(ISNA(VLOOKUP(W87,Totals!$AX$3:$AY$102,2,FALSE)),"",VLOOKUP(W87,Totals!$AX$3:$AY$102,2,FALSE))</f>
        <v>0</v>
      </c>
      <c r="W87">
        <f t="shared" si="4"/>
        <v>55</v>
      </c>
    </row>
    <row r="88" spans="4:23" x14ac:dyDescent="0.2">
      <c r="D88"/>
      <c r="E88"/>
      <c r="F88"/>
      <c r="G88"/>
      <c r="H88">
        <f>IF(ISNA(VLOOKUP(I88,Totals!$AX$3:$AY$102,2,FALSE)),"",VLOOKUP(I88,Totals!$AX$3:$AY$102,2,FALSE))</f>
        <v>0</v>
      </c>
      <c r="I88">
        <f t="shared" si="5"/>
        <v>55</v>
      </c>
      <c r="K88"/>
      <c r="L88"/>
      <c r="M88"/>
      <c r="N88"/>
      <c r="O88">
        <f>IF(ISNA(VLOOKUP(P88,Totals!$AX$3:$AY$102,2,FALSE)),"",VLOOKUP(P88,Totals!$AX$3:$AY$102,2,FALSE))</f>
        <v>0</v>
      </c>
      <c r="P88">
        <f t="shared" si="3"/>
        <v>55</v>
      </c>
      <c r="R88"/>
      <c r="S88"/>
      <c r="T88"/>
      <c r="U88"/>
      <c r="V88">
        <f>IF(ISNA(VLOOKUP(W88,Totals!$AX$3:$AY$102,2,FALSE)),"",VLOOKUP(W88,Totals!$AX$3:$AY$102,2,FALSE))</f>
        <v>0</v>
      </c>
      <c r="W88">
        <f t="shared" si="4"/>
        <v>55</v>
      </c>
    </row>
    <row r="89" spans="4:23" x14ac:dyDescent="0.2">
      <c r="D89"/>
      <c r="E89"/>
      <c r="F89"/>
      <c r="G89"/>
      <c r="H89">
        <f>IF(ISNA(VLOOKUP(I89,Totals!$AX$3:$AY$102,2,FALSE)),"",VLOOKUP(I89,Totals!$AX$3:$AY$102,2,FALSE))</f>
        <v>0</v>
      </c>
      <c r="I89">
        <f t="shared" si="5"/>
        <v>55</v>
      </c>
      <c r="K89"/>
      <c r="L89"/>
      <c r="M89"/>
      <c r="N89"/>
      <c r="O89">
        <f>IF(ISNA(VLOOKUP(P89,Totals!$AX$3:$AY$102,2,FALSE)),"",VLOOKUP(P89,Totals!$AX$3:$AY$102,2,FALSE))</f>
        <v>0</v>
      </c>
      <c r="P89">
        <f t="shared" si="3"/>
        <v>55</v>
      </c>
      <c r="R89"/>
      <c r="S89"/>
      <c r="T89"/>
      <c r="U89"/>
      <c r="V89">
        <f>IF(ISNA(VLOOKUP(W89,Totals!$AX$3:$AY$102,2,FALSE)),"",VLOOKUP(W89,Totals!$AX$3:$AY$102,2,FALSE))</f>
        <v>0</v>
      </c>
      <c r="W89">
        <f t="shared" si="4"/>
        <v>55</v>
      </c>
    </row>
    <row r="90" spans="4:23" x14ac:dyDescent="0.2">
      <c r="D90"/>
      <c r="E90"/>
      <c r="F90"/>
      <c r="G90"/>
      <c r="H90">
        <f>IF(ISNA(VLOOKUP(I90,Totals!$AX$3:$AY$102,2,FALSE)),"",VLOOKUP(I90,Totals!$AX$3:$AY$102,2,FALSE))</f>
        <v>0</v>
      </c>
      <c r="I90">
        <f t="shared" si="5"/>
        <v>55</v>
      </c>
      <c r="K90"/>
      <c r="L90"/>
      <c r="M90"/>
      <c r="N90"/>
      <c r="O90">
        <f>IF(ISNA(VLOOKUP(P90,Totals!$AX$3:$AY$102,2,FALSE)),"",VLOOKUP(P90,Totals!$AX$3:$AY$102,2,FALSE))</f>
        <v>0</v>
      </c>
      <c r="P90">
        <f t="shared" si="3"/>
        <v>55</v>
      </c>
      <c r="R90"/>
      <c r="S90"/>
      <c r="T90"/>
      <c r="U90"/>
      <c r="V90">
        <f>IF(ISNA(VLOOKUP(W90,Totals!$AX$3:$AY$102,2,FALSE)),"",VLOOKUP(W90,Totals!$AX$3:$AY$102,2,FALSE))</f>
        <v>0</v>
      </c>
      <c r="W90">
        <f t="shared" si="4"/>
        <v>55</v>
      </c>
    </row>
    <row r="91" spans="4:23" x14ac:dyDescent="0.2">
      <c r="D91"/>
      <c r="E91"/>
      <c r="F91"/>
      <c r="G91"/>
      <c r="H91">
        <f>IF(ISNA(VLOOKUP(I91,Totals!$AX$3:$AY$102,2,FALSE)),"",VLOOKUP(I91,Totals!$AX$3:$AY$102,2,FALSE))</f>
        <v>0</v>
      </c>
      <c r="I91">
        <f t="shared" si="5"/>
        <v>55</v>
      </c>
      <c r="K91"/>
      <c r="L91"/>
      <c r="M91"/>
      <c r="N91"/>
      <c r="O91">
        <f>IF(ISNA(VLOOKUP(P91,Totals!$AX$3:$AY$102,2,FALSE)),"",VLOOKUP(P91,Totals!$AX$3:$AY$102,2,FALSE))</f>
        <v>0</v>
      </c>
      <c r="P91">
        <f t="shared" si="3"/>
        <v>55</v>
      </c>
      <c r="R91"/>
      <c r="S91"/>
      <c r="T91"/>
      <c r="U91"/>
      <c r="V91">
        <f>IF(ISNA(VLOOKUP(W91,Totals!$AX$3:$AY$102,2,FALSE)),"",VLOOKUP(W91,Totals!$AX$3:$AY$102,2,FALSE))</f>
        <v>0</v>
      </c>
      <c r="W91">
        <f t="shared" si="4"/>
        <v>55</v>
      </c>
    </row>
    <row r="92" spans="4:23" x14ac:dyDescent="0.2">
      <c r="D92"/>
      <c r="E92"/>
      <c r="F92"/>
      <c r="G92"/>
      <c r="H92">
        <f>IF(ISNA(VLOOKUP(I92,Totals!$AX$3:$AY$102,2,FALSE)),"",VLOOKUP(I92,Totals!$AX$3:$AY$102,2,FALSE))</f>
        <v>0</v>
      </c>
      <c r="I92">
        <f t="shared" si="5"/>
        <v>55</v>
      </c>
      <c r="K92"/>
      <c r="L92"/>
      <c r="M92"/>
      <c r="N92"/>
      <c r="O92">
        <f>IF(ISNA(VLOOKUP(P92,Totals!$AX$3:$AY$102,2,FALSE)),"",VLOOKUP(P92,Totals!$AX$3:$AY$102,2,FALSE))</f>
        <v>0</v>
      </c>
      <c r="P92">
        <f t="shared" si="3"/>
        <v>55</v>
      </c>
      <c r="R92"/>
      <c r="S92"/>
      <c r="T92"/>
      <c r="U92"/>
      <c r="V92">
        <f>IF(ISNA(VLOOKUP(W92,Totals!$AX$3:$AY$102,2,FALSE)),"",VLOOKUP(W92,Totals!$AX$3:$AY$102,2,FALSE))</f>
        <v>0</v>
      </c>
      <c r="W92">
        <f t="shared" si="4"/>
        <v>55</v>
      </c>
    </row>
    <row r="93" spans="4:23" x14ac:dyDescent="0.2">
      <c r="D93"/>
      <c r="E93"/>
      <c r="F93"/>
      <c r="G93"/>
      <c r="H93">
        <f>IF(ISNA(VLOOKUP(I93,Totals!$AX$3:$AY$102,2,FALSE)),"",VLOOKUP(I93,Totals!$AX$3:$AY$102,2,FALSE))</f>
        <v>0</v>
      </c>
      <c r="I93">
        <f t="shared" si="5"/>
        <v>55</v>
      </c>
      <c r="K93"/>
      <c r="L93"/>
      <c r="M93"/>
      <c r="N93"/>
      <c r="O93">
        <f>IF(ISNA(VLOOKUP(P93,Totals!$AX$3:$AY$102,2,FALSE)),"",VLOOKUP(P93,Totals!$AX$3:$AY$102,2,FALSE))</f>
        <v>0</v>
      </c>
      <c r="P93">
        <f t="shared" si="3"/>
        <v>55</v>
      </c>
      <c r="R93"/>
      <c r="S93"/>
      <c r="T93"/>
      <c r="U93"/>
      <c r="V93">
        <f>IF(ISNA(VLOOKUP(W93,Totals!$AX$3:$AY$102,2,FALSE)),"",VLOOKUP(W93,Totals!$AX$3:$AY$102,2,FALSE))</f>
        <v>0</v>
      </c>
      <c r="W93">
        <f t="shared" si="4"/>
        <v>55</v>
      </c>
    </row>
    <row r="94" spans="4:23" x14ac:dyDescent="0.2">
      <c r="D94"/>
      <c r="E94"/>
      <c r="F94"/>
      <c r="G94"/>
      <c r="H94">
        <f>IF(ISNA(VLOOKUP(I94,Totals!$AX$3:$AY$102,2,FALSE)),"",VLOOKUP(I94,Totals!$AX$3:$AY$102,2,FALSE))</f>
        <v>0</v>
      </c>
      <c r="I94">
        <f t="shared" si="5"/>
        <v>55</v>
      </c>
      <c r="K94"/>
      <c r="L94"/>
      <c r="M94"/>
      <c r="N94"/>
      <c r="O94">
        <f>IF(ISNA(VLOOKUP(P94,Totals!$AX$3:$AY$102,2,FALSE)),"",VLOOKUP(P94,Totals!$AX$3:$AY$102,2,FALSE))</f>
        <v>0</v>
      </c>
      <c r="P94">
        <f t="shared" si="3"/>
        <v>55</v>
      </c>
      <c r="R94"/>
      <c r="S94"/>
      <c r="T94"/>
      <c r="U94"/>
      <c r="V94">
        <f>IF(ISNA(VLOOKUP(W94,Totals!$AX$3:$AY$102,2,FALSE)),"",VLOOKUP(W94,Totals!$AX$3:$AY$102,2,FALSE))</f>
        <v>0</v>
      </c>
      <c r="W94">
        <f t="shared" si="4"/>
        <v>55</v>
      </c>
    </row>
    <row r="95" spans="4:23" x14ac:dyDescent="0.2">
      <c r="D95"/>
      <c r="E95"/>
      <c r="F95"/>
      <c r="G95"/>
      <c r="H95">
        <f>IF(ISNA(VLOOKUP(I95,Totals!$AX$3:$AY$102,2,FALSE)),"",VLOOKUP(I95,Totals!$AX$3:$AY$102,2,FALSE))</f>
        <v>0</v>
      </c>
      <c r="I95">
        <f t="shared" si="5"/>
        <v>55</v>
      </c>
      <c r="K95"/>
      <c r="L95"/>
      <c r="M95"/>
      <c r="N95"/>
      <c r="O95">
        <f>IF(ISNA(VLOOKUP(P95,Totals!$AX$3:$AY$102,2,FALSE)),"",VLOOKUP(P95,Totals!$AX$3:$AY$102,2,FALSE))</f>
        <v>0</v>
      </c>
      <c r="P95">
        <f t="shared" si="3"/>
        <v>55</v>
      </c>
      <c r="R95"/>
      <c r="S95"/>
      <c r="T95"/>
      <c r="U95"/>
      <c r="V95">
        <f>IF(ISNA(VLOOKUP(W95,Totals!$AX$3:$AY$102,2,FALSE)),"",VLOOKUP(W95,Totals!$AX$3:$AY$102,2,FALSE))</f>
        <v>0</v>
      </c>
      <c r="W95">
        <f t="shared" si="4"/>
        <v>55</v>
      </c>
    </row>
    <row r="96" spans="4:23" x14ac:dyDescent="0.2">
      <c r="D96"/>
      <c r="E96"/>
      <c r="F96"/>
      <c r="G96"/>
      <c r="H96">
        <f>IF(ISNA(VLOOKUP(I96,Totals!$AX$3:$AY$102,2,FALSE)),"",VLOOKUP(I96,Totals!$AX$3:$AY$102,2,FALSE))</f>
        <v>0</v>
      </c>
      <c r="I96">
        <f t="shared" si="5"/>
        <v>55</v>
      </c>
      <c r="K96"/>
      <c r="L96"/>
      <c r="M96"/>
      <c r="N96"/>
      <c r="O96">
        <f>IF(ISNA(VLOOKUP(P96,Totals!$AX$3:$AY$102,2,FALSE)),"",VLOOKUP(P96,Totals!$AX$3:$AY$102,2,FALSE))</f>
        <v>0</v>
      </c>
      <c r="P96">
        <f t="shared" si="3"/>
        <v>55</v>
      </c>
      <c r="R96"/>
      <c r="S96"/>
      <c r="T96"/>
      <c r="U96"/>
      <c r="V96">
        <f>IF(ISNA(VLOOKUP(W96,Totals!$AX$3:$AY$102,2,FALSE)),"",VLOOKUP(W96,Totals!$AX$3:$AY$102,2,FALSE))</f>
        <v>0</v>
      </c>
      <c r="W96">
        <f t="shared" si="4"/>
        <v>55</v>
      </c>
    </row>
    <row r="97" spans="4:23" x14ac:dyDescent="0.2">
      <c r="D97"/>
      <c r="E97"/>
      <c r="F97"/>
      <c r="G97"/>
      <c r="H97">
        <f>IF(ISNA(VLOOKUP(I97,Totals!$AX$3:$AY$102,2,FALSE)),"",VLOOKUP(I97,Totals!$AX$3:$AY$102,2,FALSE))</f>
        <v>0</v>
      </c>
      <c r="I97">
        <f t="shared" si="5"/>
        <v>55</v>
      </c>
      <c r="K97"/>
      <c r="L97"/>
      <c r="M97"/>
      <c r="N97"/>
      <c r="O97">
        <f>IF(ISNA(VLOOKUP(P97,Totals!$AX$3:$AY$102,2,FALSE)),"",VLOOKUP(P97,Totals!$AX$3:$AY$102,2,FALSE))</f>
        <v>0</v>
      </c>
      <c r="P97">
        <f t="shared" si="3"/>
        <v>55</v>
      </c>
      <c r="R97"/>
      <c r="S97"/>
      <c r="T97"/>
      <c r="U97"/>
      <c r="V97">
        <f>IF(ISNA(VLOOKUP(W97,Totals!$AX$3:$AY$102,2,FALSE)),"",VLOOKUP(W97,Totals!$AX$3:$AY$102,2,FALSE))</f>
        <v>0</v>
      </c>
      <c r="W97">
        <f t="shared" si="4"/>
        <v>55</v>
      </c>
    </row>
    <row r="98" spans="4:23" x14ac:dyDescent="0.2">
      <c r="D98"/>
      <c r="E98"/>
      <c r="F98"/>
      <c r="G98"/>
      <c r="H98">
        <f>IF(ISNA(VLOOKUP(I98,Totals!$AX$3:$AY$102,2,FALSE)),"",VLOOKUP(I98,Totals!$AX$3:$AY$102,2,FALSE))</f>
        <v>0</v>
      </c>
      <c r="I98">
        <f t="shared" si="5"/>
        <v>55</v>
      </c>
      <c r="K98"/>
      <c r="L98"/>
      <c r="M98"/>
      <c r="N98"/>
      <c r="O98">
        <f>IF(ISNA(VLOOKUP(P98,Totals!$AX$3:$AY$102,2,FALSE)),"",VLOOKUP(P98,Totals!$AX$3:$AY$102,2,FALSE))</f>
        <v>0</v>
      </c>
      <c r="P98">
        <f t="shared" si="3"/>
        <v>55</v>
      </c>
      <c r="R98"/>
      <c r="S98"/>
      <c r="T98"/>
      <c r="U98"/>
      <c r="V98">
        <f>IF(ISNA(VLOOKUP(W98,Totals!$AX$3:$AY$102,2,FALSE)),"",VLOOKUP(W98,Totals!$AX$3:$AY$102,2,FALSE))</f>
        <v>0</v>
      </c>
      <c r="W98">
        <f t="shared" si="4"/>
        <v>55</v>
      </c>
    </row>
    <row r="99" spans="4:23" x14ac:dyDescent="0.2">
      <c r="H99">
        <f>IF(ISNA(VLOOKUP(I99,Totals!$AX$3:$AY$102,2,FALSE)),"",VLOOKUP(I99,Totals!$AX$3:$AY$102,2,FALSE))</f>
        <v>0</v>
      </c>
      <c r="I99">
        <f t="shared" si="5"/>
        <v>55</v>
      </c>
      <c r="O99">
        <f>IF(ISNA(VLOOKUP(P99,Totals!$AX$3:$AY$102,2,FALSE)),"",VLOOKUP(P99,Totals!$AX$3:$AY$102,2,FALSE))</f>
        <v>0</v>
      </c>
      <c r="P99">
        <f t="shared" si="3"/>
        <v>55</v>
      </c>
      <c r="V99">
        <f>IF(ISNA(VLOOKUP(W99,Totals!$AX$3:$AY$102,2,FALSE)),"",VLOOKUP(W99,Totals!$AX$3:$AY$102,2,FALSE))</f>
        <v>0</v>
      </c>
      <c r="W99">
        <f t="shared" si="4"/>
        <v>55</v>
      </c>
    </row>
    <row r="100" spans="4:23" x14ac:dyDescent="0.2">
      <c r="H100">
        <f>IF(ISNA(VLOOKUP(I100,Totals!$AX$3:$AY$102,2,FALSE)),"",VLOOKUP(I100,Totals!$AX$3:$AY$102,2,FALSE))</f>
        <v>0</v>
      </c>
      <c r="I100">
        <f t="shared" si="5"/>
        <v>55</v>
      </c>
      <c r="O100">
        <f>IF(ISNA(VLOOKUP(P100,Totals!$AX$3:$AY$102,2,FALSE)),"",VLOOKUP(P100,Totals!$AX$3:$AY$102,2,FALSE))</f>
        <v>0</v>
      </c>
      <c r="P100">
        <f t="shared" si="3"/>
        <v>55</v>
      </c>
      <c r="V100">
        <f>IF(ISNA(VLOOKUP(W100,Totals!$AX$3:$AY$102,2,FALSE)),"",VLOOKUP(W100,Totals!$AX$3:$AY$102,2,FALSE))</f>
        <v>0</v>
      </c>
      <c r="W100">
        <f t="shared" si="4"/>
        <v>55</v>
      </c>
    </row>
    <row r="101" spans="4:23" x14ac:dyDescent="0.2">
      <c r="H101">
        <f>IF(ISNA(VLOOKUP(I101,Totals!$AX$3:$AY$102,2,FALSE)),"",VLOOKUP(I101,Totals!$AX$3:$AY$102,2,FALSE))</f>
        <v>0</v>
      </c>
      <c r="I101">
        <f t="shared" si="5"/>
        <v>55</v>
      </c>
      <c r="O101">
        <f>IF(ISNA(VLOOKUP(P101,Totals!$AX$3:$AY$102,2,FALSE)),"",VLOOKUP(P101,Totals!$AX$3:$AY$102,2,FALSE))</f>
        <v>0</v>
      </c>
      <c r="P101">
        <f t="shared" si="3"/>
        <v>55</v>
      </c>
      <c r="V101">
        <f>IF(ISNA(VLOOKUP(W101,Totals!$AX$3:$AY$102,2,FALSE)),"",VLOOKUP(W101,Totals!$AX$3:$AY$102,2,FALSE))</f>
        <v>0</v>
      </c>
      <c r="W101">
        <f t="shared" si="4"/>
        <v>55</v>
      </c>
    </row>
    <row r="102" spans="4:23" x14ac:dyDescent="0.2">
      <c r="H102">
        <f>IF(ISNA(VLOOKUP(I102,Totals!$AX$3:$AY$102,2,FALSE)),"",VLOOKUP(I102,Totals!$AX$3:$AY$102,2,FALSE))</f>
        <v>0</v>
      </c>
      <c r="I102">
        <f t="shared" si="5"/>
        <v>55</v>
      </c>
      <c r="O102">
        <f>IF(ISNA(VLOOKUP(P102,Totals!$AX$3:$AY$102,2,FALSE)),"",VLOOKUP(P102,Totals!$AX$3:$AY$102,2,FALSE))</f>
        <v>0</v>
      </c>
      <c r="P102">
        <f t="shared" si="3"/>
        <v>55</v>
      </c>
      <c r="V102">
        <f>IF(ISNA(VLOOKUP(W102,Totals!$AX$3:$AY$102,2,FALSE)),"",VLOOKUP(W102,Totals!$AX$3:$AY$102,2,FALSE))</f>
        <v>0</v>
      </c>
      <c r="W102">
        <f t="shared" si="4"/>
        <v>55</v>
      </c>
    </row>
    <row r="103" spans="4:23" x14ac:dyDescent="0.2">
      <c r="H103">
        <f>IF(ISNA(VLOOKUP(I103,Totals!$AX$3:$AY$102,2,FALSE)),"",VLOOKUP(I103,Totals!$AX$3:$AY$102,2,FALSE))</f>
        <v>0</v>
      </c>
      <c r="I103">
        <f t="shared" si="5"/>
        <v>55</v>
      </c>
      <c r="O103">
        <f>IF(ISNA(VLOOKUP(P103,Totals!$AX$3:$AY$102,2,FALSE)),"",VLOOKUP(P103,Totals!$AX$3:$AY$102,2,FALSE))</f>
        <v>0</v>
      </c>
      <c r="P103">
        <f t="shared" si="3"/>
        <v>55</v>
      </c>
      <c r="V103">
        <f>IF(ISNA(VLOOKUP(W103,Totals!$AX$3:$AY$102,2,FALSE)),"",VLOOKUP(W103,Totals!$AX$3:$AY$102,2,FALSE))</f>
        <v>0</v>
      </c>
      <c r="W103">
        <f t="shared" si="4"/>
        <v>55</v>
      </c>
    </row>
    <row r="104" spans="4:23" x14ac:dyDescent="0.2">
      <c r="H104">
        <f>IF(ISNA(VLOOKUP(I104,Totals!$AX$3:$AY$102,2,FALSE)),"",VLOOKUP(I104,Totals!$AX$3:$AY$102,2,FALSE))</f>
        <v>0</v>
      </c>
      <c r="I104">
        <f t="shared" si="5"/>
        <v>55</v>
      </c>
      <c r="O104">
        <f>IF(ISNA(VLOOKUP(P104,Totals!$AX$3:$AY$102,2,FALSE)),"",VLOOKUP(P104,Totals!$AX$3:$AY$102,2,FALSE))</f>
        <v>0</v>
      </c>
      <c r="P104">
        <f t="shared" si="3"/>
        <v>55</v>
      </c>
      <c r="V104">
        <f>IF(ISNA(VLOOKUP(W104,Totals!$AX$3:$AY$102,2,FALSE)),"",VLOOKUP(W104,Totals!$AX$3:$AY$102,2,FALSE))</f>
        <v>0</v>
      </c>
      <c r="W104">
        <f t="shared" si="4"/>
        <v>55</v>
      </c>
    </row>
    <row r="105" spans="4:23" x14ac:dyDescent="0.2">
      <c r="H105">
        <f>IF(ISNA(VLOOKUP(I105,Totals!$AX$3:$AY$102,2,FALSE)),"",VLOOKUP(I105,Totals!$AX$3:$AY$102,2,FALSE))</f>
        <v>0</v>
      </c>
      <c r="I105">
        <f t="shared" si="5"/>
        <v>55</v>
      </c>
      <c r="O105">
        <f>IF(ISNA(VLOOKUP(P105,Totals!$AX$3:$AY$102,2,FALSE)),"",VLOOKUP(P105,Totals!$AX$3:$AY$102,2,FALSE))</f>
        <v>0</v>
      </c>
      <c r="P105">
        <f t="shared" si="3"/>
        <v>55</v>
      </c>
      <c r="V105">
        <f>IF(ISNA(VLOOKUP(W105,Totals!$AX$3:$AY$102,2,FALSE)),"",VLOOKUP(W105,Totals!$AX$3:$AY$102,2,FALSE))</f>
        <v>0</v>
      </c>
      <c r="W105">
        <f t="shared" si="4"/>
        <v>55</v>
      </c>
    </row>
    <row r="106" spans="4:23" x14ac:dyDescent="0.2">
      <c r="H106">
        <f>IF(ISNA(VLOOKUP(I106,Totals!$AX$3:$AY$102,2,FALSE)),"",VLOOKUP(I106,Totals!$AX$3:$AY$102,2,FALSE))</f>
        <v>0</v>
      </c>
      <c r="I106">
        <f t="shared" si="5"/>
        <v>55</v>
      </c>
      <c r="O106">
        <f>IF(ISNA(VLOOKUP(P106,Totals!$AX$3:$AY$102,2,FALSE)),"",VLOOKUP(P106,Totals!$AX$3:$AY$102,2,FALSE))</f>
        <v>0</v>
      </c>
      <c r="P106">
        <f t="shared" si="3"/>
        <v>55</v>
      </c>
      <c r="V106">
        <f>IF(ISNA(VLOOKUP(W106,Totals!$AX$3:$AY$102,2,FALSE)),"",VLOOKUP(W106,Totals!$AX$3:$AY$102,2,FALSE))</f>
        <v>0</v>
      </c>
      <c r="W106">
        <f t="shared" si="4"/>
        <v>55</v>
      </c>
    </row>
    <row r="107" spans="4:23" x14ac:dyDescent="0.2">
      <c r="H107">
        <f>IF(ISNA(VLOOKUP(I107,Totals!$AX$3:$AY$102,2,FALSE)),"",VLOOKUP(I107,Totals!$AX$3:$AY$102,2,FALSE))</f>
        <v>0</v>
      </c>
      <c r="I107">
        <f t="shared" si="5"/>
        <v>55</v>
      </c>
      <c r="O107">
        <f>IF(ISNA(VLOOKUP(P107,Totals!$AX$3:$AY$102,2,FALSE)),"",VLOOKUP(P107,Totals!$AX$3:$AY$102,2,FALSE))</f>
        <v>0</v>
      </c>
      <c r="P107">
        <f t="shared" si="3"/>
        <v>55</v>
      </c>
      <c r="V107">
        <f>IF(ISNA(VLOOKUP(W107,Totals!$AX$3:$AY$102,2,FALSE)),"",VLOOKUP(W107,Totals!$AX$3:$AY$102,2,FALSE))</f>
        <v>0</v>
      </c>
      <c r="W107">
        <f t="shared" si="4"/>
        <v>55</v>
      </c>
    </row>
    <row r="108" spans="4:23" x14ac:dyDescent="0.2">
      <c r="H108">
        <f>IF(ISNA(VLOOKUP(I108,Totals!$AX$3:$AY$102,2,FALSE)),"",VLOOKUP(I108,Totals!$AX$3:$AY$102,2,FALSE))</f>
        <v>0</v>
      </c>
      <c r="I108">
        <f t="shared" si="5"/>
        <v>55</v>
      </c>
      <c r="O108">
        <f>IF(ISNA(VLOOKUP(P108,Totals!$AX$3:$AY$102,2,FALSE)),"",VLOOKUP(P108,Totals!$AX$3:$AY$102,2,FALSE))</f>
        <v>0</v>
      </c>
      <c r="P108">
        <f t="shared" si="3"/>
        <v>55</v>
      </c>
      <c r="V108">
        <f>IF(ISNA(VLOOKUP(W108,Totals!$AX$3:$AY$102,2,FALSE)),"",VLOOKUP(W108,Totals!$AX$3:$AY$102,2,FALSE))</f>
        <v>0</v>
      </c>
      <c r="W108">
        <f t="shared" si="4"/>
        <v>55</v>
      </c>
    </row>
    <row r="109" spans="4:23" x14ac:dyDescent="0.2">
      <c r="H109">
        <f>IF(ISNA(VLOOKUP(I109,Totals!$AX$3:$AY$102,2,FALSE)),"",VLOOKUP(I109,Totals!$AX$3:$AY$102,2,FALSE))</f>
        <v>0</v>
      </c>
      <c r="I109">
        <f t="shared" si="5"/>
        <v>55</v>
      </c>
      <c r="O109">
        <f>IF(ISNA(VLOOKUP(P109,Totals!$AX$3:$AY$102,2,FALSE)),"",VLOOKUP(P109,Totals!$AX$3:$AY$102,2,FALSE))</f>
        <v>0</v>
      </c>
      <c r="P109">
        <f t="shared" si="3"/>
        <v>55</v>
      </c>
      <c r="V109">
        <f>IF(ISNA(VLOOKUP(W109,Totals!$AX$3:$AY$102,2,FALSE)),"",VLOOKUP(W109,Totals!$AX$3:$AY$102,2,FALSE))</f>
        <v>0</v>
      </c>
      <c r="W109">
        <f t="shared" si="4"/>
        <v>55</v>
      </c>
    </row>
    <row r="110" spans="4:23" x14ac:dyDescent="0.2">
      <c r="H110">
        <f>IF(ISNA(VLOOKUP(I110,Totals!$AX$3:$AY$102,2,FALSE)),"",VLOOKUP(I110,Totals!$AX$3:$AY$102,2,FALSE))</f>
        <v>0</v>
      </c>
      <c r="I110">
        <f t="shared" si="5"/>
        <v>55</v>
      </c>
      <c r="O110">
        <f>IF(ISNA(VLOOKUP(P110,Totals!$AX$3:$AY$102,2,FALSE)),"",VLOOKUP(P110,Totals!$AX$3:$AY$102,2,FALSE))</f>
        <v>0</v>
      </c>
      <c r="P110">
        <f t="shared" si="3"/>
        <v>55</v>
      </c>
      <c r="V110">
        <f>IF(ISNA(VLOOKUP(W110,Totals!$AX$3:$AY$102,2,FALSE)),"",VLOOKUP(W110,Totals!$AX$3:$AY$102,2,FALSE))</f>
        <v>0</v>
      </c>
      <c r="W110">
        <f t="shared" si="4"/>
        <v>55</v>
      </c>
    </row>
    <row r="111" spans="4:23" x14ac:dyDescent="0.2">
      <c r="H111">
        <f>IF(ISNA(VLOOKUP(I111,Totals!$AX$3:$AY$102,2,FALSE)),"",VLOOKUP(I111,Totals!$AX$3:$AY$102,2,FALSE))</f>
        <v>0</v>
      </c>
      <c r="I111">
        <f t="shared" si="5"/>
        <v>55</v>
      </c>
      <c r="O111">
        <f>IF(ISNA(VLOOKUP(P111,Totals!$AX$3:$AY$102,2,FALSE)),"",VLOOKUP(P111,Totals!$AX$3:$AY$102,2,FALSE))</f>
        <v>0</v>
      </c>
      <c r="P111">
        <f t="shared" si="3"/>
        <v>55</v>
      </c>
      <c r="V111">
        <f>IF(ISNA(VLOOKUP(W111,Totals!$AX$3:$AY$102,2,FALSE)),"",VLOOKUP(W111,Totals!$AX$3:$AY$102,2,FALSE))</f>
        <v>0</v>
      </c>
      <c r="W111">
        <f t="shared" si="4"/>
        <v>55</v>
      </c>
    </row>
    <row r="112" spans="4:23" x14ac:dyDescent="0.2">
      <c r="H112">
        <f>IF(ISNA(VLOOKUP(I112,Totals!$AX$3:$AY$102,2,FALSE)),"",VLOOKUP(I112,Totals!$AX$3:$AY$102,2,FALSE))</f>
        <v>0</v>
      </c>
      <c r="I112">
        <f t="shared" si="5"/>
        <v>55</v>
      </c>
      <c r="O112">
        <f>IF(ISNA(VLOOKUP(P112,Totals!$AX$3:$AY$102,2,FALSE)),"",VLOOKUP(P112,Totals!$AX$3:$AY$102,2,FALSE))</f>
        <v>0</v>
      </c>
      <c r="P112">
        <f t="shared" si="3"/>
        <v>55</v>
      </c>
      <c r="V112">
        <f>IF(ISNA(VLOOKUP(W112,Totals!$AX$3:$AY$102,2,FALSE)),"",VLOOKUP(W112,Totals!$AX$3:$AY$102,2,FALSE))</f>
        <v>0</v>
      </c>
      <c r="W112">
        <f t="shared" si="4"/>
        <v>55</v>
      </c>
    </row>
    <row r="113" spans="8:23" x14ac:dyDescent="0.2">
      <c r="H113">
        <f>IF(ISNA(VLOOKUP(I113,Totals!$AX$3:$AY$102,2,FALSE)),"",VLOOKUP(I113,Totals!$AX$3:$AY$102,2,FALSE))</f>
        <v>0</v>
      </c>
      <c r="I113">
        <f t="shared" si="5"/>
        <v>55</v>
      </c>
      <c r="O113">
        <f>IF(ISNA(VLOOKUP(P113,Totals!$AX$3:$AY$102,2,FALSE)),"",VLOOKUP(P113,Totals!$AX$3:$AY$102,2,FALSE))</f>
        <v>0</v>
      </c>
      <c r="P113">
        <f t="shared" si="3"/>
        <v>55</v>
      </c>
      <c r="V113">
        <f>IF(ISNA(VLOOKUP(W113,Totals!$AX$3:$AY$102,2,FALSE)),"",VLOOKUP(W113,Totals!$AX$3:$AY$102,2,FALSE))</f>
        <v>0</v>
      </c>
      <c r="W113">
        <f t="shared" si="4"/>
        <v>55</v>
      </c>
    </row>
    <row r="114" spans="8:23" x14ac:dyDescent="0.2">
      <c r="H114">
        <f>IF(ISNA(VLOOKUP(I114,Totals!$AX$3:$AY$102,2,FALSE)),"",VLOOKUP(I114,Totals!$AX$3:$AY$102,2,FALSE))</f>
        <v>0</v>
      </c>
      <c r="I114">
        <f t="shared" si="5"/>
        <v>55</v>
      </c>
      <c r="O114">
        <f>IF(ISNA(VLOOKUP(P114,Totals!$AX$3:$AY$102,2,FALSE)),"",VLOOKUP(P114,Totals!$AX$3:$AY$102,2,FALSE))</f>
        <v>0</v>
      </c>
      <c r="P114">
        <f t="shared" si="3"/>
        <v>55</v>
      </c>
      <c r="V114">
        <f>IF(ISNA(VLOOKUP(W114,Totals!$AX$3:$AY$102,2,FALSE)),"",VLOOKUP(W114,Totals!$AX$3:$AY$102,2,FALSE))</f>
        <v>0</v>
      </c>
      <c r="W114">
        <f t="shared" si="4"/>
        <v>55</v>
      </c>
    </row>
    <row r="115" spans="8:23" x14ac:dyDescent="0.2">
      <c r="H115">
        <f>IF(ISNA(VLOOKUP(I115,Totals!$AX$3:$AY$102,2,FALSE)),"",VLOOKUP(I115,Totals!$AX$3:$AY$102,2,FALSE))</f>
        <v>0</v>
      </c>
      <c r="I115">
        <f t="shared" si="5"/>
        <v>55</v>
      </c>
      <c r="O115">
        <f>IF(ISNA(VLOOKUP(P115,Totals!$AX$3:$AY$102,2,FALSE)),"",VLOOKUP(P115,Totals!$AX$3:$AY$102,2,FALSE))</f>
        <v>0</v>
      </c>
      <c r="P115">
        <f t="shared" si="3"/>
        <v>55</v>
      </c>
      <c r="V115">
        <f>IF(ISNA(VLOOKUP(W115,Totals!$AX$3:$AY$102,2,FALSE)),"",VLOOKUP(W115,Totals!$AX$3:$AY$102,2,FALSE))</f>
        <v>0</v>
      </c>
      <c r="W115">
        <f t="shared" si="4"/>
        <v>55</v>
      </c>
    </row>
    <row r="116" spans="8:23" x14ac:dyDescent="0.2">
      <c r="H116">
        <f>IF(ISNA(VLOOKUP(I116,Totals!$AX$3:$AY$102,2,FALSE)),"",VLOOKUP(I116,Totals!$AX$3:$AY$102,2,FALSE))</f>
        <v>0</v>
      </c>
      <c r="I116">
        <f t="shared" si="5"/>
        <v>55</v>
      </c>
      <c r="O116">
        <f>IF(ISNA(VLOOKUP(P116,Totals!$AX$3:$AY$102,2,FALSE)),"",VLOOKUP(P116,Totals!$AX$3:$AY$102,2,FALSE))</f>
        <v>0</v>
      </c>
      <c r="P116">
        <f t="shared" si="3"/>
        <v>55</v>
      </c>
      <c r="V116">
        <f>IF(ISNA(VLOOKUP(W116,Totals!$AX$3:$AY$102,2,FALSE)),"",VLOOKUP(W116,Totals!$AX$3:$AY$102,2,FALSE))</f>
        <v>0</v>
      </c>
      <c r="W116">
        <f t="shared" si="4"/>
        <v>55</v>
      </c>
    </row>
    <row r="117" spans="8:23" x14ac:dyDescent="0.2">
      <c r="H117">
        <f>IF(ISNA(VLOOKUP(I117,Totals!$AX$3:$AY$102,2,FALSE)),"",VLOOKUP(I117,Totals!$AX$3:$AY$102,2,FALSE))</f>
        <v>0</v>
      </c>
      <c r="I117">
        <f t="shared" si="5"/>
        <v>55</v>
      </c>
      <c r="O117">
        <f>IF(ISNA(VLOOKUP(P117,Totals!$AX$3:$AY$102,2,FALSE)),"",VLOOKUP(P117,Totals!$AX$3:$AY$102,2,FALSE))</f>
        <v>0</v>
      </c>
      <c r="P117">
        <f t="shared" si="3"/>
        <v>55</v>
      </c>
      <c r="V117">
        <f>IF(ISNA(VLOOKUP(W117,Totals!$AX$3:$AY$102,2,FALSE)),"",VLOOKUP(W117,Totals!$AX$3:$AY$102,2,FALSE))</f>
        <v>0</v>
      </c>
      <c r="W117">
        <f t="shared" si="4"/>
        <v>55</v>
      </c>
    </row>
    <row r="118" spans="8:23" x14ac:dyDescent="0.2">
      <c r="H118">
        <f>IF(ISNA(VLOOKUP(I118,Totals!$AX$3:$AY$102,2,FALSE)),"",VLOOKUP(I118,Totals!$AX$3:$AY$102,2,FALSE))</f>
        <v>0</v>
      </c>
      <c r="I118">
        <f t="shared" si="5"/>
        <v>55</v>
      </c>
      <c r="O118">
        <f>IF(ISNA(VLOOKUP(P118,Totals!$AX$3:$AY$102,2,FALSE)),"",VLOOKUP(P118,Totals!$AX$3:$AY$102,2,FALSE))</f>
        <v>0</v>
      </c>
      <c r="P118">
        <f t="shared" si="3"/>
        <v>55</v>
      </c>
      <c r="V118">
        <f>IF(ISNA(VLOOKUP(W118,Totals!$AX$3:$AY$102,2,FALSE)),"",VLOOKUP(W118,Totals!$AX$3:$AY$102,2,FALSE))</f>
        <v>0</v>
      </c>
      <c r="W118">
        <f t="shared" si="4"/>
        <v>55</v>
      </c>
    </row>
    <row r="119" spans="8:23" x14ac:dyDescent="0.2">
      <c r="H119">
        <f>IF(ISNA(VLOOKUP(I119,Totals!$AX$3:$AY$102,2,FALSE)),"",VLOOKUP(I119,Totals!$AX$3:$AY$102,2,FALSE))</f>
        <v>0</v>
      </c>
      <c r="I119">
        <f t="shared" si="5"/>
        <v>55</v>
      </c>
      <c r="O119">
        <f>IF(ISNA(VLOOKUP(P119,Totals!$AX$3:$AY$102,2,FALSE)),"",VLOOKUP(P119,Totals!$AX$3:$AY$102,2,FALSE))</f>
        <v>0</v>
      </c>
      <c r="P119">
        <f t="shared" si="3"/>
        <v>55</v>
      </c>
      <c r="V119">
        <f>IF(ISNA(VLOOKUP(W119,Totals!$AX$3:$AY$102,2,FALSE)),"",VLOOKUP(W119,Totals!$AX$3:$AY$102,2,FALSE))</f>
        <v>0</v>
      </c>
      <c r="W119">
        <f t="shared" si="4"/>
        <v>55</v>
      </c>
    </row>
    <row r="120" spans="8:23" x14ac:dyDescent="0.2">
      <c r="H120">
        <f>IF(ISNA(VLOOKUP(I120,Totals!$AX$3:$AY$102,2,FALSE)),"",VLOOKUP(I120,Totals!$AX$3:$AY$102,2,FALSE))</f>
        <v>0</v>
      </c>
      <c r="I120">
        <f t="shared" si="5"/>
        <v>55</v>
      </c>
      <c r="O120">
        <f>IF(ISNA(VLOOKUP(P120,Totals!$AX$3:$AY$102,2,FALSE)),"",VLOOKUP(P120,Totals!$AX$3:$AY$102,2,FALSE))</f>
        <v>0</v>
      </c>
      <c r="P120">
        <f t="shared" si="3"/>
        <v>55</v>
      </c>
      <c r="V120">
        <f>IF(ISNA(VLOOKUP(W120,Totals!$AX$3:$AY$102,2,FALSE)),"",VLOOKUP(W120,Totals!$AX$3:$AY$102,2,FALSE))</f>
        <v>0</v>
      </c>
      <c r="W120">
        <f t="shared" si="4"/>
        <v>55</v>
      </c>
    </row>
    <row r="121" spans="8:23" x14ac:dyDescent="0.2">
      <c r="H121">
        <f>IF(ISNA(VLOOKUP(I121,Totals!$AX$3:$AY$102,2,FALSE)),"",VLOOKUP(I121,Totals!$AX$3:$AY$102,2,FALSE))</f>
        <v>0</v>
      </c>
      <c r="I121">
        <f t="shared" si="5"/>
        <v>55</v>
      </c>
      <c r="O121">
        <f>IF(ISNA(VLOOKUP(P121,Totals!$AX$3:$AY$102,2,FALSE)),"",VLOOKUP(P121,Totals!$AX$3:$AY$102,2,FALSE))</f>
        <v>0</v>
      </c>
      <c r="P121">
        <f t="shared" si="3"/>
        <v>55</v>
      </c>
      <c r="V121">
        <f>IF(ISNA(VLOOKUP(W121,Totals!$AX$3:$AY$102,2,FALSE)),"",VLOOKUP(W121,Totals!$AX$3:$AY$102,2,FALSE))</f>
        <v>0</v>
      </c>
      <c r="W121">
        <f t="shared" si="4"/>
        <v>55</v>
      </c>
    </row>
    <row r="122" spans="8:23" x14ac:dyDescent="0.2">
      <c r="H122">
        <f>IF(ISNA(VLOOKUP(I122,Totals!$AX$3:$AY$102,2,FALSE)),"",VLOOKUP(I122,Totals!$AX$3:$AY$102,2,FALSE))</f>
        <v>0</v>
      </c>
      <c r="I122">
        <f t="shared" si="5"/>
        <v>55</v>
      </c>
      <c r="O122">
        <f>IF(ISNA(VLOOKUP(P122,Totals!$AX$3:$AY$102,2,FALSE)),"",VLOOKUP(P122,Totals!$AX$3:$AY$102,2,FALSE))</f>
        <v>0</v>
      </c>
      <c r="P122">
        <f t="shared" si="3"/>
        <v>55</v>
      </c>
      <c r="V122">
        <f>IF(ISNA(VLOOKUP(W122,Totals!$AX$3:$AY$102,2,FALSE)),"",VLOOKUP(W122,Totals!$AX$3:$AY$102,2,FALSE))</f>
        <v>0</v>
      </c>
      <c r="W122">
        <f t="shared" si="4"/>
        <v>55</v>
      </c>
    </row>
    <row r="123" spans="8:23" x14ac:dyDescent="0.2">
      <c r="H123">
        <f>IF(ISNA(VLOOKUP(I123,Totals!$AX$3:$AY$102,2,FALSE)),"",VLOOKUP(I123,Totals!$AX$3:$AY$102,2,FALSE))</f>
        <v>0</v>
      </c>
      <c r="I123">
        <f t="shared" si="5"/>
        <v>55</v>
      </c>
      <c r="O123">
        <f>IF(ISNA(VLOOKUP(P123,Totals!$AX$3:$AY$102,2,FALSE)),"",VLOOKUP(P123,Totals!$AX$3:$AY$102,2,FALSE))</f>
        <v>0</v>
      </c>
      <c r="P123">
        <f t="shared" si="3"/>
        <v>55</v>
      </c>
      <c r="V123">
        <f>IF(ISNA(VLOOKUP(W123,Totals!$AX$3:$AY$102,2,FALSE)),"",VLOOKUP(W123,Totals!$AX$3:$AY$102,2,FALSE))</f>
        <v>0</v>
      </c>
      <c r="W123">
        <f t="shared" si="4"/>
        <v>55</v>
      </c>
    </row>
    <row r="124" spans="8:23" x14ac:dyDescent="0.2">
      <c r="H124">
        <f>IF(ISNA(VLOOKUP(I124,Totals!$AX$3:$AY$102,2,FALSE)),"",VLOOKUP(I124,Totals!$AX$3:$AY$102,2,FALSE))</f>
        <v>0</v>
      </c>
      <c r="I124">
        <f t="shared" si="5"/>
        <v>55</v>
      </c>
      <c r="O124">
        <f>IF(ISNA(VLOOKUP(P124,Totals!$AX$3:$AY$102,2,FALSE)),"",VLOOKUP(P124,Totals!$AX$3:$AY$102,2,FALSE))</f>
        <v>0</v>
      </c>
      <c r="P124">
        <f t="shared" si="3"/>
        <v>55</v>
      </c>
      <c r="V124">
        <f>IF(ISNA(VLOOKUP(W124,Totals!$AX$3:$AY$102,2,FALSE)),"",VLOOKUP(W124,Totals!$AX$3:$AY$102,2,FALSE))</f>
        <v>0</v>
      </c>
      <c r="W124">
        <f t="shared" si="4"/>
        <v>55</v>
      </c>
    </row>
    <row r="125" spans="8:23" x14ac:dyDescent="0.2">
      <c r="H125">
        <f>IF(ISNA(VLOOKUP(I125,Totals!$AX$3:$AY$102,2,FALSE)),"",VLOOKUP(I125,Totals!$AX$3:$AY$102,2,FALSE))</f>
        <v>0</v>
      </c>
      <c r="I125">
        <f t="shared" si="5"/>
        <v>55</v>
      </c>
      <c r="O125">
        <f>IF(ISNA(VLOOKUP(P125,Totals!$AX$3:$AY$102,2,FALSE)),"",VLOOKUP(P125,Totals!$AX$3:$AY$102,2,FALSE))</f>
        <v>0</v>
      </c>
      <c r="P125">
        <f t="shared" si="3"/>
        <v>55</v>
      </c>
      <c r="V125">
        <f>IF(ISNA(VLOOKUP(W125,Totals!$AX$3:$AY$102,2,FALSE)),"",VLOOKUP(W125,Totals!$AX$3:$AY$102,2,FALSE))</f>
        <v>0</v>
      </c>
      <c r="W125">
        <f t="shared" si="4"/>
        <v>55</v>
      </c>
    </row>
    <row r="126" spans="8:23" x14ac:dyDescent="0.2">
      <c r="H126">
        <f>IF(ISNA(VLOOKUP(I126,Totals!$AX$3:$AY$102,2,FALSE)),"",VLOOKUP(I126,Totals!$AX$3:$AY$102,2,FALSE))</f>
        <v>0</v>
      </c>
      <c r="I126">
        <f t="shared" si="5"/>
        <v>55</v>
      </c>
      <c r="O126">
        <f>IF(ISNA(VLOOKUP(P126,Totals!$AX$3:$AY$102,2,FALSE)),"",VLOOKUP(P126,Totals!$AX$3:$AY$102,2,FALSE))</f>
        <v>0</v>
      </c>
      <c r="P126">
        <f t="shared" si="3"/>
        <v>55</v>
      </c>
      <c r="V126">
        <f>IF(ISNA(VLOOKUP(W126,Totals!$AX$3:$AY$102,2,FALSE)),"",VLOOKUP(W126,Totals!$AX$3:$AY$102,2,FALSE))</f>
        <v>0</v>
      </c>
      <c r="W126">
        <f t="shared" si="4"/>
        <v>55</v>
      </c>
    </row>
    <row r="127" spans="8:23" x14ac:dyDescent="0.2">
      <c r="H127">
        <f>IF(ISNA(VLOOKUP(I127,Totals!$AX$3:$AY$102,2,FALSE)),"",VLOOKUP(I127,Totals!$AX$3:$AY$102,2,FALSE))</f>
        <v>0</v>
      </c>
      <c r="I127">
        <f t="shared" si="5"/>
        <v>55</v>
      </c>
      <c r="O127">
        <f>IF(ISNA(VLOOKUP(P127,Totals!$AX$3:$AY$102,2,FALSE)),"",VLOOKUP(P127,Totals!$AX$3:$AY$102,2,FALSE))</f>
        <v>0</v>
      </c>
      <c r="P127">
        <f t="shared" si="3"/>
        <v>55</v>
      </c>
      <c r="V127">
        <f>IF(ISNA(VLOOKUP(W127,Totals!$AX$3:$AY$102,2,FALSE)),"",VLOOKUP(W127,Totals!$AX$3:$AY$102,2,FALSE))</f>
        <v>0</v>
      </c>
      <c r="W127">
        <f t="shared" si="4"/>
        <v>55</v>
      </c>
    </row>
    <row r="128" spans="8:23" x14ac:dyDescent="0.2">
      <c r="H128">
        <f>IF(ISNA(VLOOKUP(I128,Totals!$AX$3:$AY$102,2,FALSE)),"",VLOOKUP(I128,Totals!$AX$3:$AY$102,2,FALSE))</f>
        <v>0</v>
      </c>
      <c r="I128">
        <f t="shared" si="5"/>
        <v>55</v>
      </c>
      <c r="O128">
        <f>IF(ISNA(VLOOKUP(P128,Totals!$AX$3:$AY$102,2,FALSE)),"",VLOOKUP(P128,Totals!$AX$3:$AY$102,2,FALSE))</f>
        <v>0</v>
      </c>
      <c r="P128">
        <f t="shared" si="3"/>
        <v>55</v>
      </c>
      <c r="V128">
        <f>IF(ISNA(VLOOKUP(W128,Totals!$AX$3:$AY$102,2,FALSE)),"",VLOOKUP(W128,Totals!$AX$3:$AY$102,2,FALSE))</f>
        <v>0</v>
      </c>
      <c r="W128">
        <f t="shared" si="4"/>
        <v>55</v>
      </c>
    </row>
    <row r="129" spans="8:23" x14ac:dyDescent="0.2">
      <c r="H129">
        <f>IF(ISNA(VLOOKUP(I129,Totals!$AX$3:$AY$102,2,FALSE)),"",VLOOKUP(I129,Totals!$AX$3:$AY$102,2,FALSE))</f>
        <v>0</v>
      </c>
      <c r="I129">
        <f t="shared" si="5"/>
        <v>55</v>
      </c>
      <c r="O129">
        <f>IF(ISNA(VLOOKUP(P129,Totals!$AX$3:$AY$102,2,FALSE)),"",VLOOKUP(P129,Totals!$AX$3:$AY$102,2,FALSE))</f>
        <v>0</v>
      </c>
      <c r="P129">
        <f t="shared" si="3"/>
        <v>55</v>
      </c>
      <c r="V129">
        <f>IF(ISNA(VLOOKUP(W129,Totals!$AX$3:$AY$102,2,FALSE)),"",VLOOKUP(W129,Totals!$AX$3:$AY$102,2,FALSE))</f>
        <v>0</v>
      </c>
      <c r="W129">
        <f t="shared" si="4"/>
        <v>55</v>
      </c>
    </row>
    <row r="130" spans="8:23" x14ac:dyDescent="0.2">
      <c r="H130">
        <f>IF(ISNA(VLOOKUP(I130,Totals!$AX$3:$AY$102,2,FALSE)),"",VLOOKUP(I130,Totals!$AX$3:$AY$102,2,FALSE))</f>
        <v>0</v>
      </c>
      <c r="I130">
        <f t="shared" si="5"/>
        <v>55</v>
      </c>
      <c r="O130">
        <f>IF(ISNA(VLOOKUP(P130,Totals!$AX$3:$AY$102,2,FALSE)),"",VLOOKUP(P130,Totals!$AX$3:$AY$102,2,FALSE))</f>
        <v>0</v>
      </c>
      <c r="P130">
        <f t="shared" si="3"/>
        <v>55</v>
      </c>
      <c r="V130">
        <f>IF(ISNA(VLOOKUP(W130,Totals!$AX$3:$AY$102,2,FALSE)),"",VLOOKUP(W130,Totals!$AX$3:$AY$102,2,FALSE))</f>
        <v>0</v>
      </c>
      <c r="W130">
        <f t="shared" si="4"/>
        <v>55</v>
      </c>
    </row>
    <row r="131" spans="8:23" x14ac:dyDescent="0.2">
      <c r="H131">
        <f>IF(ISNA(VLOOKUP(I131,Totals!$AX$3:$AY$102,2,FALSE)),"",VLOOKUP(I131,Totals!$AX$3:$AY$102,2,FALSE))</f>
        <v>0</v>
      </c>
      <c r="I131">
        <f t="shared" si="5"/>
        <v>55</v>
      </c>
      <c r="O131">
        <f>IF(ISNA(VLOOKUP(P131,Totals!$AX$3:$AY$102,2,FALSE)),"",VLOOKUP(P131,Totals!$AX$3:$AY$102,2,FALSE))</f>
        <v>0</v>
      </c>
      <c r="P131">
        <f t="shared" si="3"/>
        <v>55</v>
      </c>
      <c r="V131">
        <f>IF(ISNA(VLOOKUP(W131,Totals!$AX$3:$AY$102,2,FALSE)),"",VLOOKUP(W131,Totals!$AX$3:$AY$102,2,FALSE))</f>
        <v>0</v>
      </c>
      <c r="W131">
        <f t="shared" si="4"/>
        <v>55</v>
      </c>
    </row>
    <row r="132" spans="8:23" x14ac:dyDescent="0.2">
      <c r="H132">
        <f>IF(ISNA(VLOOKUP(I132,Totals!$AX$3:$AY$102,2,FALSE)),"",VLOOKUP(I132,Totals!$AX$3:$AY$102,2,FALSE))</f>
        <v>0</v>
      </c>
      <c r="I132">
        <f t="shared" si="5"/>
        <v>55</v>
      </c>
      <c r="O132">
        <f>IF(ISNA(VLOOKUP(P132,Totals!$AX$3:$AY$102,2,FALSE)),"",VLOOKUP(P132,Totals!$AX$3:$AY$102,2,FALSE))</f>
        <v>0</v>
      </c>
      <c r="P132">
        <f t="shared" si="3"/>
        <v>55</v>
      </c>
      <c r="V132">
        <f>IF(ISNA(VLOOKUP(W132,Totals!$AX$3:$AY$102,2,FALSE)),"",VLOOKUP(W132,Totals!$AX$3:$AY$102,2,FALSE))</f>
        <v>0</v>
      </c>
      <c r="W132">
        <f t="shared" si="4"/>
        <v>55</v>
      </c>
    </row>
    <row r="133" spans="8:23" x14ac:dyDescent="0.2">
      <c r="H133">
        <f>IF(ISNA(VLOOKUP(I133,Totals!$AX$3:$AY$102,2,FALSE)),"",VLOOKUP(I133,Totals!$AX$3:$AY$102,2,FALSE))</f>
        <v>0</v>
      </c>
      <c r="I133">
        <f t="shared" si="5"/>
        <v>55</v>
      </c>
      <c r="O133">
        <f>IF(ISNA(VLOOKUP(P133,Totals!$AX$3:$AY$102,2,FALSE)),"",VLOOKUP(P133,Totals!$AX$3:$AY$102,2,FALSE))</f>
        <v>0</v>
      </c>
      <c r="P133">
        <f t="shared" si="3"/>
        <v>55</v>
      </c>
      <c r="V133">
        <f>IF(ISNA(VLOOKUP(W133,Totals!$AX$3:$AY$102,2,FALSE)),"",VLOOKUP(W133,Totals!$AX$3:$AY$102,2,FALSE))</f>
        <v>0</v>
      </c>
      <c r="W133">
        <f t="shared" si="4"/>
        <v>55</v>
      </c>
    </row>
    <row r="134" spans="8:23" x14ac:dyDescent="0.2">
      <c r="H134">
        <f>IF(ISNA(VLOOKUP(I134,Totals!$AX$3:$AY$102,2,FALSE)),"",VLOOKUP(I134,Totals!$AX$3:$AY$102,2,FALSE))</f>
        <v>0</v>
      </c>
      <c r="I134">
        <f t="shared" si="5"/>
        <v>55</v>
      </c>
      <c r="O134">
        <f>IF(ISNA(VLOOKUP(P134,Totals!$AX$3:$AY$102,2,FALSE)),"",VLOOKUP(P134,Totals!$AX$3:$AY$102,2,FALSE))</f>
        <v>0</v>
      </c>
      <c r="P134">
        <f t="shared" ref="P134:P150" si="6">IF(ISNA(RANK(N134,N$5:N$150)),"",RANK(N134,N$5:N$150))</f>
        <v>55</v>
      </c>
      <c r="V134">
        <f>IF(ISNA(VLOOKUP(W134,Totals!$AX$3:$AY$102,2,FALSE)),"",VLOOKUP(W134,Totals!$AX$3:$AY$102,2,FALSE))</f>
        <v>0</v>
      </c>
      <c r="W134">
        <f t="shared" ref="W134:W150" si="7">IF(ISNA(RANK(U134,U$5:U$150)),"",RANK(U134,U$5:U$150))</f>
        <v>55</v>
      </c>
    </row>
    <row r="135" spans="8:23" x14ac:dyDescent="0.2">
      <c r="H135">
        <f>IF(ISNA(VLOOKUP(I135,Totals!$AX$3:$AY$102,2,FALSE)),"",VLOOKUP(I135,Totals!$AX$3:$AY$102,2,FALSE))</f>
        <v>0</v>
      </c>
      <c r="I135">
        <f t="shared" ref="I135:I150" si="8">IF(G135=G134,I134,IF(ISNA(RANK(G135,G$5:G$150)),"",RANK(G135,G$5:G$150)))</f>
        <v>55</v>
      </c>
      <c r="O135">
        <f>IF(ISNA(VLOOKUP(P135,Totals!$AX$3:$AY$102,2,FALSE)),"",VLOOKUP(P135,Totals!$AX$3:$AY$102,2,FALSE))</f>
        <v>0</v>
      </c>
      <c r="P135">
        <f t="shared" si="6"/>
        <v>55</v>
      </c>
      <c r="V135">
        <f>IF(ISNA(VLOOKUP(W135,Totals!$AX$3:$AY$102,2,FALSE)),"",VLOOKUP(W135,Totals!$AX$3:$AY$102,2,FALSE))</f>
        <v>0</v>
      </c>
      <c r="W135">
        <f t="shared" si="7"/>
        <v>55</v>
      </c>
    </row>
    <row r="136" spans="8:23" x14ac:dyDescent="0.2">
      <c r="H136">
        <f>IF(ISNA(VLOOKUP(I136,Totals!$AX$3:$AY$102,2,FALSE)),"",VLOOKUP(I136,Totals!$AX$3:$AY$102,2,FALSE))</f>
        <v>0</v>
      </c>
      <c r="I136">
        <f t="shared" si="8"/>
        <v>55</v>
      </c>
      <c r="O136">
        <f>IF(ISNA(VLOOKUP(P136,Totals!$AX$3:$AY$102,2,FALSE)),"",VLOOKUP(P136,Totals!$AX$3:$AY$102,2,FALSE))</f>
        <v>0</v>
      </c>
      <c r="P136">
        <f t="shared" si="6"/>
        <v>55</v>
      </c>
      <c r="V136">
        <f>IF(ISNA(VLOOKUP(W136,Totals!$AX$3:$AY$102,2,FALSE)),"",VLOOKUP(W136,Totals!$AX$3:$AY$102,2,FALSE))</f>
        <v>0</v>
      </c>
      <c r="W136">
        <f t="shared" si="7"/>
        <v>55</v>
      </c>
    </row>
    <row r="137" spans="8:23" x14ac:dyDescent="0.2">
      <c r="H137">
        <f>IF(ISNA(VLOOKUP(I137,Totals!$AX$3:$AY$102,2,FALSE)),"",VLOOKUP(I137,Totals!$AX$3:$AY$102,2,FALSE))</f>
        <v>0</v>
      </c>
      <c r="I137">
        <f t="shared" si="8"/>
        <v>55</v>
      </c>
      <c r="O137">
        <f>IF(ISNA(VLOOKUP(P137,Totals!$AX$3:$AY$102,2,FALSE)),"",VLOOKUP(P137,Totals!$AX$3:$AY$102,2,FALSE))</f>
        <v>0</v>
      </c>
      <c r="P137">
        <f t="shared" si="6"/>
        <v>55</v>
      </c>
      <c r="V137">
        <f>IF(ISNA(VLOOKUP(W137,Totals!$AX$3:$AY$102,2,FALSE)),"",VLOOKUP(W137,Totals!$AX$3:$AY$102,2,FALSE))</f>
        <v>0</v>
      </c>
      <c r="W137">
        <f t="shared" si="7"/>
        <v>55</v>
      </c>
    </row>
    <row r="138" spans="8:23" x14ac:dyDescent="0.2">
      <c r="H138">
        <f>IF(ISNA(VLOOKUP(I138,Totals!$AX$3:$AY$102,2,FALSE)),"",VLOOKUP(I138,Totals!$AX$3:$AY$102,2,FALSE))</f>
        <v>0</v>
      </c>
      <c r="I138">
        <f t="shared" si="8"/>
        <v>55</v>
      </c>
      <c r="O138">
        <f>IF(ISNA(VLOOKUP(P138,Totals!$AX$3:$AY$102,2,FALSE)),"",VLOOKUP(P138,Totals!$AX$3:$AY$102,2,FALSE))</f>
        <v>0</v>
      </c>
      <c r="P138">
        <f t="shared" si="6"/>
        <v>55</v>
      </c>
      <c r="V138">
        <f>IF(ISNA(VLOOKUP(W138,Totals!$AX$3:$AY$102,2,FALSE)),"",VLOOKUP(W138,Totals!$AX$3:$AY$102,2,FALSE))</f>
        <v>0</v>
      </c>
      <c r="W138">
        <f t="shared" si="7"/>
        <v>55</v>
      </c>
    </row>
    <row r="139" spans="8:23" x14ac:dyDescent="0.2">
      <c r="H139">
        <f>IF(ISNA(VLOOKUP(I139,Totals!$AX$3:$AY$102,2,FALSE)),"",VLOOKUP(I139,Totals!$AX$3:$AY$102,2,FALSE))</f>
        <v>0</v>
      </c>
      <c r="I139">
        <f t="shared" si="8"/>
        <v>55</v>
      </c>
      <c r="O139">
        <f>IF(ISNA(VLOOKUP(P139,Totals!$AX$3:$AY$102,2,FALSE)),"",VLOOKUP(P139,Totals!$AX$3:$AY$102,2,FALSE))</f>
        <v>0</v>
      </c>
      <c r="P139">
        <f t="shared" si="6"/>
        <v>55</v>
      </c>
      <c r="V139">
        <f>IF(ISNA(VLOOKUP(W139,Totals!$AX$3:$AY$102,2,FALSE)),"",VLOOKUP(W139,Totals!$AX$3:$AY$102,2,FALSE))</f>
        <v>0</v>
      </c>
      <c r="W139">
        <f t="shared" si="7"/>
        <v>55</v>
      </c>
    </row>
    <row r="140" spans="8:23" x14ac:dyDescent="0.2">
      <c r="H140">
        <f>IF(ISNA(VLOOKUP(I140,Totals!$AX$3:$AY$102,2,FALSE)),"",VLOOKUP(I140,Totals!$AX$3:$AY$102,2,FALSE))</f>
        <v>0</v>
      </c>
      <c r="I140">
        <f t="shared" si="8"/>
        <v>55</v>
      </c>
      <c r="O140">
        <f>IF(ISNA(VLOOKUP(P140,Totals!$AX$3:$AY$102,2,FALSE)),"",VLOOKUP(P140,Totals!$AX$3:$AY$102,2,FALSE))</f>
        <v>0</v>
      </c>
      <c r="P140">
        <f t="shared" si="6"/>
        <v>55</v>
      </c>
      <c r="V140">
        <f>IF(ISNA(VLOOKUP(W140,Totals!$AX$3:$AY$102,2,FALSE)),"",VLOOKUP(W140,Totals!$AX$3:$AY$102,2,FALSE))</f>
        <v>0</v>
      </c>
      <c r="W140">
        <f t="shared" si="7"/>
        <v>55</v>
      </c>
    </row>
    <row r="141" spans="8:23" x14ac:dyDescent="0.2">
      <c r="H141">
        <f>IF(ISNA(VLOOKUP(I141,Totals!$AX$3:$AY$102,2,FALSE)),"",VLOOKUP(I141,Totals!$AX$3:$AY$102,2,FALSE))</f>
        <v>0</v>
      </c>
      <c r="I141">
        <f t="shared" si="8"/>
        <v>55</v>
      </c>
      <c r="O141">
        <f>IF(ISNA(VLOOKUP(P141,Totals!$AX$3:$AY$102,2,FALSE)),"",VLOOKUP(P141,Totals!$AX$3:$AY$102,2,FALSE))</f>
        <v>0</v>
      </c>
      <c r="P141">
        <f t="shared" si="6"/>
        <v>55</v>
      </c>
      <c r="V141">
        <f>IF(ISNA(VLOOKUP(W141,Totals!$AX$3:$AY$102,2,FALSE)),"",VLOOKUP(W141,Totals!$AX$3:$AY$102,2,FALSE))</f>
        <v>0</v>
      </c>
      <c r="W141">
        <f t="shared" si="7"/>
        <v>55</v>
      </c>
    </row>
    <row r="142" spans="8:23" x14ac:dyDescent="0.2">
      <c r="H142">
        <f>IF(ISNA(VLOOKUP(I142,Totals!$AX$3:$AY$102,2,FALSE)),"",VLOOKUP(I142,Totals!$AX$3:$AY$102,2,FALSE))</f>
        <v>0</v>
      </c>
      <c r="I142">
        <f t="shared" si="8"/>
        <v>55</v>
      </c>
      <c r="O142">
        <f>IF(ISNA(VLOOKUP(P142,Totals!$AX$3:$AY$102,2,FALSE)),"",VLOOKUP(P142,Totals!$AX$3:$AY$102,2,FALSE))</f>
        <v>0</v>
      </c>
      <c r="P142">
        <f t="shared" si="6"/>
        <v>55</v>
      </c>
      <c r="V142">
        <f>IF(ISNA(VLOOKUP(W142,Totals!$AX$3:$AY$102,2,FALSE)),"",VLOOKUP(W142,Totals!$AX$3:$AY$102,2,FALSE))</f>
        <v>0</v>
      </c>
      <c r="W142">
        <f t="shared" si="7"/>
        <v>55</v>
      </c>
    </row>
    <row r="143" spans="8:23" x14ac:dyDescent="0.2">
      <c r="H143">
        <f>IF(ISNA(VLOOKUP(I143,Totals!$AX$3:$AY$102,2,FALSE)),"",VLOOKUP(I143,Totals!$AX$3:$AY$102,2,FALSE))</f>
        <v>0</v>
      </c>
      <c r="I143">
        <f t="shared" si="8"/>
        <v>55</v>
      </c>
      <c r="O143">
        <f>IF(ISNA(VLOOKUP(P143,Totals!$AX$3:$AY$102,2,FALSE)),"",VLOOKUP(P143,Totals!$AX$3:$AY$102,2,FALSE))</f>
        <v>0</v>
      </c>
      <c r="P143">
        <f t="shared" si="6"/>
        <v>55</v>
      </c>
      <c r="V143">
        <f>IF(ISNA(VLOOKUP(W143,Totals!$AX$3:$AY$102,2,FALSE)),"",VLOOKUP(W143,Totals!$AX$3:$AY$102,2,FALSE))</f>
        <v>0</v>
      </c>
      <c r="W143">
        <f t="shared" si="7"/>
        <v>55</v>
      </c>
    </row>
    <row r="144" spans="8:23" x14ac:dyDescent="0.2">
      <c r="H144">
        <f>IF(ISNA(VLOOKUP(I144,Totals!$AX$3:$AY$102,2,FALSE)),"",VLOOKUP(I144,Totals!$AX$3:$AY$102,2,FALSE))</f>
        <v>0</v>
      </c>
      <c r="I144">
        <f t="shared" si="8"/>
        <v>55</v>
      </c>
      <c r="O144">
        <f>IF(ISNA(VLOOKUP(P144,Totals!$AX$3:$AY$102,2,FALSE)),"",VLOOKUP(P144,Totals!$AX$3:$AY$102,2,FALSE))</f>
        <v>0</v>
      </c>
      <c r="P144">
        <f t="shared" si="6"/>
        <v>55</v>
      </c>
      <c r="V144">
        <f>IF(ISNA(VLOOKUP(W144,Totals!$AX$3:$AY$102,2,FALSE)),"",VLOOKUP(W144,Totals!$AX$3:$AY$102,2,FALSE))</f>
        <v>0</v>
      </c>
      <c r="W144">
        <f t="shared" si="7"/>
        <v>55</v>
      </c>
    </row>
    <row r="145" spans="8:23" x14ac:dyDescent="0.2">
      <c r="H145">
        <f>IF(ISNA(VLOOKUP(I145,Totals!$AX$3:$AY$102,2,FALSE)),"",VLOOKUP(I145,Totals!$AX$3:$AY$102,2,FALSE))</f>
        <v>0</v>
      </c>
      <c r="I145">
        <f t="shared" si="8"/>
        <v>55</v>
      </c>
      <c r="O145">
        <f>IF(ISNA(VLOOKUP(P145,Totals!$AX$3:$AY$102,2,FALSE)),"",VLOOKUP(P145,Totals!$AX$3:$AY$102,2,FALSE))</f>
        <v>0</v>
      </c>
      <c r="P145">
        <f t="shared" si="6"/>
        <v>55</v>
      </c>
      <c r="V145">
        <f>IF(ISNA(VLOOKUP(W145,Totals!$AX$3:$AY$102,2,FALSE)),"",VLOOKUP(W145,Totals!$AX$3:$AY$102,2,FALSE))</f>
        <v>0</v>
      </c>
      <c r="W145">
        <f t="shared" si="7"/>
        <v>55</v>
      </c>
    </row>
    <row r="146" spans="8:23" x14ac:dyDescent="0.2">
      <c r="H146">
        <f>IF(ISNA(VLOOKUP(I146,Totals!$AX$3:$AY$102,2,FALSE)),"",VLOOKUP(I146,Totals!$AX$3:$AY$102,2,FALSE))</f>
        <v>0</v>
      </c>
      <c r="I146">
        <f t="shared" si="8"/>
        <v>55</v>
      </c>
      <c r="O146">
        <f>IF(ISNA(VLOOKUP(P146,Totals!$AX$3:$AY$102,2,FALSE)),"",VLOOKUP(P146,Totals!$AX$3:$AY$102,2,FALSE))</f>
        <v>0</v>
      </c>
      <c r="P146">
        <f t="shared" si="6"/>
        <v>55</v>
      </c>
      <c r="V146">
        <f>IF(ISNA(VLOOKUP(W146,Totals!$AX$3:$AY$102,2,FALSE)),"",VLOOKUP(W146,Totals!$AX$3:$AY$102,2,FALSE))</f>
        <v>0</v>
      </c>
      <c r="W146">
        <f t="shared" si="7"/>
        <v>55</v>
      </c>
    </row>
    <row r="147" spans="8:23" x14ac:dyDescent="0.2">
      <c r="H147">
        <f>IF(ISNA(VLOOKUP(I147,Totals!$AX$3:$AY$102,2,FALSE)),"",VLOOKUP(I147,Totals!$AX$3:$AY$102,2,FALSE))</f>
        <v>0</v>
      </c>
      <c r="I147">
        <f t="shared" si="8"/>
        <v>55</v>
      </c>
      <c r="O147">
        <f>IF(ISNA(VLOOKUP(P147,Totals!$AX$3:$AY$102,2,FALSE)),"",VLOOKUP(P147,Totals!$AX$3:$AY$102,2,FALSE))</f>
        <v>0</v>
      </c>
      <c r="P147">
        <f t="shared" si="6"/>
        <v>55</v>
      </c>
      <c r="V147">
        <f>IF(ISNA(VLOOKUP(W147,Totals!$AX$3:$AY$102,2,FALSE)),"",VLOOKUP(W147,Totals!$AX$3:$AY$102,2,FALSE))</f>
        <v>0</v>
      </c>
      <c r="W147">
        <f t="shared" si="7"/>
        <v>55</v>
      </c>
    </row>
    <row r="148" spans="8:23" x14ac:dyDescent="0.2">
      <c r="H148">
        <f>IF(ISNA(VLOOKUP(I148,Totals!$AX$3:$AY$102,2,FALSE)),"",VLOOKUP(I148,Totals!$AX$3:$AY$102,2,FALSE))</f>
        <v>0</v>
      </c>
      <c r="I148">
        <f t="shared" si="8"/>
        <v>55</v>
      </c>
      <c r="O148">
        <f>IF(ISNA(VLOOKUP(P148,Totals!$AX$3:$AY$102,2,FALSE)),"",VLOOKUP(P148,Totals!$AX$3:$AY$102,2,FALSE))</f>
        <v>0</v>
      </c>
      <c r="P148">
        <f t="shared" si="6"/>
        <v>55</v>
      </c>
      <c r="V148">
        <f>IF(ISNA(VLOOKUP(W148,Totals!$AX$3:$AY$102,2,FALSE)),"",VLOOKUP(W148,Totals!$AX$3:$AY$102,2,FALSE))</f>
        <v>0</v>
      </c>
      <c r="W148">
        <f t="shared" si="7"/>
        <v>55</v>
      </c>
    </row>
    <row r="149" spans="8:23" x14ac:dyDescent="0.2">
      <c r="H149">
        <f>IF(ISNA(VLOOKUP(I149,Totals!$AX$3:$AY$102,2,FALSE)),"",VLOOKUP(I149,Totals!$AX$3:$AY$102,2,FALSE))</f>
        <v>0</v>
      </c>
      <c r="I149">
        <f t="shared" si="8"/>
        <v>55</v>
      </c>
      <c r="O149">
        <f>IF(ISNA(VLOOKUP(P149,Totals!$AX$3:$AY$102,2,FALSE)),"",VLOOKUP(P149,Totals!$AX$3:$AY$102,2,FALSE))</f>
        <v>0</v>
      </c>
      <c r="P149">
        <f t="shared" si="6"/>
        <v>55</v>
      </c>
      <c r="V149">
        <f>IF(ISNA(VLOOKUP(W149,Totals!$AX$3:$AY$102,2,FALSE)),"",VLOOKUP(W149,Totals!$AX$3:$AY$102,2,FALSE))</f>
        <v>0</v>
      </c>
      <c r="W149">
        <f t="shared" si="7"/>
        <v>55</v>
      </c>
    </row>
    <row r="150" spans="8:23" x14ac:dyDescent="0.2">
      <c r="H150">
        <f>IF(ISNA(VLOOKUP(I150,Totals!$AX$3:$AY$102,2,FALSE)),"",VLOOKUP(I150,Totals!$AX$3:$AY$102,2,FALSE))</f>
        <v>0</v>
      </c>
      <c r="I150">
        <f t="shared" si="8"/>
        <v>55</v>
      </c>
      <c r="O150">
        <f>IF(ISNA(VLOOKUP(P150,Totals!$AX$3:$AY$102,2,FALSE)),"",VLOOKUP(P150,Totals!$AX$3:$AY$102,2,FALSE))</f>
        <v>0</v>
      </c>
      <c r="P150">
        <f t="shared" si="6"/>
        <v>55</v>
      </c>
      <c r="V150">
        <f>IF(ISNA(VLOOKUP(W150,Totals!$AX$3:$AY$102,2,FALSE)),"",VLOOKUP(W150,Totals!$AX$3:$AY$102,2,FALSE))</f>
        <v>0</v>
      </c>
      <c r="W150">
        <f t="shared" si="7"/>
        <v>55</v>
      </c>
    </row>
    <row r="151" spans="8:23" x14ac:dyDescent="0.2">
      <c r="H151"/>
      <c r="I151"/>
      <c r="O151"/>
      <c r="P151"/>
      <c r="V151"/>
      <c r="W151"/>
    </row>
    <row r="152" spans="8:23" x14ac:dyDescent="0.2">
      <c r="H152"/>
      <c r="I152"/>
      <c r="O152"/>
      <c r="P152"/>
      <c r="V152"/>
      <c r="W152"/>
    </row>
    <row r="153" spans="8:23" x14ac:dyDescent="0.2">
      <c r="H153"/>
      <c r="I153"/>
      <c r="O153"/>
      <c r="P153"/>
      <c r="V153"/>
      <c r="W153"/>
    </row>
    <row r="154" spans="8:23" x14ac:dyDescent="0.2">
      <c r="H154"/>
      <c r="I154"/>
      <c r="O154"/>
      <c r="P154"/>
      <c r="V154"/>
      <c r="W154"/>
    </row>
  </sheetData>
  <conditionalFormatting sqref="H5:I37">
    <cfRule type="expression" dxfId="24" priority="6">
      <formula>$D5&gt;0</formula>
    </cfRule>
  </conditionalFormatting>
  <conditionalFormatting sqref="H38:I154">
    <cfRule type="expression" dxfId="23" priority="5">
      <formula>$D38&gt;0</formula>
    </cfRule>
  </conditionalFormatting>
  <conditionalFormatting sqref="O5:P37">
    <cfRule type="expression" dxfId="22" priority="4">
      <formula>$K5&gt;0</formula>
    </cfRule>
  </conditionalFormatting>
  <conditionalFormatting sqref="O38:P154">
    <cfRule type="expression" dxfId="21" priority="3">
      <formula>$K38&gt;0</formula>
    </cfRule>
  </conditionalFormatting>
  <conditionalFormatting sqref="V5:W37">
    <cfRule type="expression" dxfId="20" priority="2">
      <formula>$R5&gt;0</formula>
    </cfRule>
  </conditionalFormatting>
  <conditionalFormatting sqref="V38:W154">
    <cfRule type="expression" dxfId="19" priority="1">
      <formula>$R38&gt;0</formula>
    </cfRule>
  </conditionalFormatting>
  <dataValidations count="1">
    <dataValidation type="list" allowBlank="1" showInputMessage="1" showErrorMessage="1" sqref="D2 F2 K2 M2 R2 T2">
      <formula1>Schools</formula1>
    </dataValidation>
  </dataValidations>
  <pageMargins left="0.7" right="0.7" top="0.75" bottom="0.75" header="0.3" footer="0.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219"/>
  <sheetViews>
    <sheetView zoomScale="110" zoomScaleNormal="110" zoomScalePageLayoutView="110" workbookViewId="0">
      <pane xSplit="1" ySplit="2" topLeftCell="F38" activePane="bottomRight" state="frozen"/>
      <selection sqref="A1:C1"/>
      <selection pane="topRight" sqref="A1:C1"/>
      <selection pane="bottomLeft" sqref="A1:C1"/>
      <selection pane="bottomRight" activeCell="H57" sqref="H57"/>
    </sheetView>
  </sheetViews>
  <sheetFormatPr defaultColWidth="8.85546875" defaultRowHeight="15.75" x14ac:dyDescent="0.25"/>
  <cols>
    <col min="1" max="1" width="12.7109375" style="51" customWidth="1"/>
    <col min="2" max="2" width="12.7109375" style="8" customWidth="1"/>
    <col min="3" max="7" width="12.7109375" style="5" customWidth="1"/>
    <col min="8" max="8" width="12.7109375" style="14" customWidth="1"/>
    <col min="9" max="9" width="12.7109375" style="17" customWidth="1"/>
    <col min="11" max="12" width="9.28515625" bestFit="1" customWidth="1"/>
  </cols>
  <sheetData>
    <row r="1" spans="1:11" ht="16.5" thickTop="1" x14ac:dyDescent="0.25">
      <c r="B1" s="6" t="s">
        <v>3</v>
      </c>
      <c r="C1" s="55" t="s">
        <v>4</v>
      </c>
      <c r="D1" s="56"/>
      <c r="E1" s="56"/>
      <c r="F1" s="56"/>
      <c r="G1" s="56"/>
      <c r="H1" s="12"/>
      <c r="I1" s="18"/>
      <c r="K1" s="75"/>
    </row>
    <row r="2" spans="1:11" s="63" customFormat="1" ht="30" x14ac:dyDescent="0.2">
      <c r="A2" s="59" t="s">
        <v>13</v>
      </c>
      <c r="B2" s="60" t="s">
        <v>0</v>
      </c>
      <c r="C2" s="61" t="s">
        <v>43</v>
      </c>
      <c r="D2" s="61" t="s">
        <v>44</v>
      </c>
      <c r="E2" s="61" t="s">
        <v>45</v>
      </c>
      <c r="F2" s="61" t="s">
        <v>46</v>
      </c>
      <c r="G2" s="61" t="s">
        <v>47</v>
      </c>
      <c r="H2" s="62" t="s">
        <v>1</v>
      </c>
      <c r="I2" s="58" t="s">
        <v>15</v>
      </c>
      <c r="K2" s="75"/>
    </row>
    <row r="3" spans="1:11" x14ac:dyDescent="0.25">
      <c r="A3" s="103">
        <f>IF([1]Draw!E2=0,"",[1]Draw!E2)</f>
        <v>1</v>
      </c>
      <c r="B3" s="7">
        <v>1.6</v>
      </c>
      <c r="C3" s="50">
        <v>57</v>
      </c>
      <c r="D3" s="50">
        <v>56</v>
      </c>
      <c r="E3" s="50">
        <v>54</v>
      </c>
      <c r="F3" s="50"/>
      <c r="G3" s="50"/>
      <c r="H3" s="13">
        <f>IF(B3="","",IF(K3=5,(SUM(C3:G3)-MAX(C3:G3)-MIN(C3:G3))/3,IF(K3=4,(SUM(C3:G3)-MAX(C3:G3))/3,SUM(C3:G3)/3))*B3/7.6)</f>
        <v>11.719298245614036</v>
      </c>
      <c r="I3" s="23"/>
      <c r="K3" s="76">
        <f>COUNT(C3:G3)</f>
        <v>3</v>
      </c>
    </row>
    <row r="4" spans="1:11" x14ac:dyDescent="0.25">
      <c r="A4" s="103">
        <f>IF([1]Draw!E3=0,"",[1]Draw!E3)</f>
        <v>2</v>
      </c>
      <c r="B4" s="81">
        <f t="shared" ref="B4:B57" si="0">IF(A4="","",B$3)</f>
        <v>1.6</v>
      </c>
      <c r="C4" s="83">
        <v>57</v>
      </c>
      <c r="D4" s="83">
        <v>58</v>
      </c>
      <c r="E4" s="83">
        <v>53</v>
      </c>
      <c r="F4" s="83"/>
      <c r="G4" s="83"/>
      <c r="H4" s="78">
        <f t="shared" ref="H4:H5" si="1">IF(B4="","",IF(K4=5,(SUM(C4:G4)-MAX(C4:G4)-MIN(C4:G4))/3,IF(K4=4,(SUM(C4:G4)-MAX(C4:G4))/3,SUM(C4:G4)/3))*B4/7.6)</f>
        <v>11.789473684210527</v>
      </c>
      <c r="I4" s="84"/>
      <c r="K4" s="76">
        <f t="shared" ref="K4:K67" si="2">COUNT(C4:G4)</f>
        <v>3</v>
      </c>
    </row>
    <row r="5" spans="1:11" x14ac:dyDescent="0.25">
      <c r="A5" s="82">
        <f>IF([1]Draw!E4=0,"",[1]Draw!E4)</f>
        <v>3</v>
      </c>
      <c r="B5" s="81">
        <f t="shared" si="0"/>
        <v>1.6</v>
      </c>
      <c r="C5" s="72">
        <v>54</v>
      </c>
      <c r="D5" s="72">
        <v>52</v>
      </c>
      <c r="E5" s="72">
        <v>53</v>
      </c>
      <c r="F5" s="72"/>
      <c r="G5" s="72"/>
      <c r="H5" s="78">
        <f t="shared" si="1"/>
        <v>11.157894736842108</v>
      </c>
      <c r="I5" s="73"/>
      <c r="K5" s="76">
        <f t="shared" si="2"/>
        <v>3</v>
      </c>
    </row>
    <row r="6" spans="1:11" x14ac:dyDescent="0.25">
      <c r="A6" s="103">
        <v>4</v>
      </c>
      <c r="B6" s="81">
        <f t="shared" ref="B6" si="3">IF(A6="","",B$3)</f>
        <v>1.6</v>
      </c>
      <c r="C6" s="83">
        <v>55</v>
      </c>
      <c r="D6" s="83">
        <v>55</v>
      </c>
      <c r="E6" s="83">
        <v>58</v>
      </c>
      <c r="F6" s="83"/>
      <c r="G6" s="83"/>
      <c r="H6" s="78">
        <f t="shared" ref="H6:H11" si="4">IF(B6="","",IF(K6=5,(SUM(C6:G6)-MAX(C6:G6)-MIN(C6:G6))/3,IF(K6=4,(SUM(C6:G6)-MAX(C6:G6))/3,SUM(C6:G6)/3))*B6/7.6)</f>
        <v>11.789473684210527</v>
      </c>
      <c r="I6" s="84"/>
      <c r="K6" s="76">
        <f t="shared" si="2"/>
        <v>3</v>
      </c>
    </row>
    <row r="7" spans="1:11" x14ac:dyDescent="0.25">
      <c r="A7" s="82">
        <v>5</v>
      </c>
      <c r="B7" s="81">
        <f t="shared" si="0"/>
        <v>1.6</v>
      </c>
      <c r="C7" s="72">
        <v>58</v>
      </c>
      <c r="D7" s="72">
        <v>59</v>
      </c>
      <c r="E7" s="72">
        <v>55</v>
      </c>
      <c r="F7" s="72"/>
      <c r="G7" s="72"/>
      <c r="H7" s="78">
        <f t="shared" si="4"/>
        <v>12.070175438596493</v>
      </c>
      <c r="I7" s="73"/>
      <c r="K7" s="76">
        <f t="shared" si="2"/>
        <v>3</v>
      </c>
    </row>
    <row r="8" spans="1:11" x14ac:dyDescent="0.25">
      <c r="A8" s="103">
        <v>6</v>
      </c>
      <c r="B8" s="81">
        <f t="shared" ref="B8" si="5">IF(A8="","",B$3)</f>
        <v>1.6</v>
      </c>
      <c r="C8" s="83">
        <v>53</v>
      </c>
      <c r="D8" s="83">
        <v>57</v>
      </c>
      <c r="E8" s="83">
        <v>55</v>
      </c>
      <c r="F8" s="83"/>
      <c r="G8" s="83"/>
      <c r="H8" s="78">
        <f t="shared" ref="H8" si="6">IF(B8="","",IF(K8=5,(SUM(C8:G8)-MAX(C8:G8)-MIN(C8:G8))/3,IF(K8=4,(SUM(C8:G8)-MAX(C8:G8))/3,SUM(C8:G8)/3))*B8/7.6)</f>
        <v>11.578947368421053</v>
      </c>
      <c r="I8" s="84"/>
      <c r="K8" s="76">
        <f t="shared" si="2"/>
        <v>3</v>
      </c>
    </row>
    <row r="9" spans="1:11" x14ac:dyDescent="0.25">
      <c r="A9" s="82">
        <v>7</v>
      </c>
      <c r="B9" s="81">
        <f t="shared" si="0"/>
        <v>1.6</v>
      </c>
      <c r="C9" s="72">
        <v>54</v>
      </c>
      <c r="D9" s="72">
        <v>54</v>
      </c>
      <c r="E9" s="72">
        <v>52</v>
      </c>
      <c r="F9" s="72"/>
      <c r="G9" s="72"/>
      <c r="H9" s="78">
        <f t="shared" si="4"/>
        <v>11.228070175438598</v>
      </c>
      <c r="I9" s="73"/>
      <c r="K9" s="76">
        <f t="shared" si="2"/>
        <v>3</v>
      </c>
    </row>
    <row r="10" spans="1:11" x14ac:dyDescent="0.25">
      <c r="A10" s="103">
        <v>8</v>
      </c>
      <c r="B10" s="81">
        <f t="shared" ref="B10" si="7">IF(A10="","",B$3)</f>
        <v>1.6</v>
      </c>
      <c r="C10" s="83">
        <v>56</v>
      </c>
      <c r="D10" s="83">
        <v>55</v>
      </c>
      <c r="E10" s="83">
        <v>55</v>
      </c>
      <c r="F10" s="83"/>
      <c r="G10" s="83"/>
      <c r="H10" s="78">
        <f t="shared" ref="H10" si="8">IF(B10="","",IF(K10=5,(SUM(C10:G10)-MAX(C10:G10)-MIN(C10:G10))/3,IF(K10=4,(SUM(C10:G10)-MAX(C10:G10))/3,SUM(C10:G10)/3))*B10/7.6)</f>
        <v>11.649122807017546</v>
      </c>
      <c r="I10" s="84"/>
      <c r="K10" s="76">
        <f t="shared" si="2"/>
        <v>3</v>
      </c>
    </row>
    <row r="11" spans="1:11" x14ac:dyDescent="0.25">
      <c r="A11" s="82">
        <v>9</v>
      </c>
      <c r="B11" s="81">
        <f t="shared" si="0"/>
        <v>1.6</v>
      </c>
      <c r="C11" s="72">
        <v>51</v>
      </c>
      <c r="D11" s="72">
        <v>50</v>
      </c>
      <c r="E11" s="72">
        <v>51</v>
      </c>
      <c r="F11" s="72"/>
      <c r="G11" s="72"/>
      <c r="H11" s="78">
        <f t="shared" si="4"/>
        <v>10.666666666666666</v>
      </c>
      <c r="I11" s="73"/>
      <c r="K11" s="76">
        <f t="shared" si="2"/>
        <v>3</v>
      </c>
    </row>
    <row r="12" spans="1:11" x14ac:dyDescent="0.25">
      <c r="A12" s="103">
        <v>10</v>
      </c>
      <c r="B12" s="81">
        <f t="shared" ref="B12" si="9">IF(A12="","",B$3)</f>
        <v>1.6</v>
      </c>
      <c r="C12" s="83">
        <v>50</v>
      </c>
      <c r="D12" s="83">
        <v>48</v>
      </c>
      <c r="E12" s="83">
        <v>48</v>
      </c>
      <c r="F12" s="83"/>
      <c r="G12" s="83"/>
      <c r="H12" s="78">
        <f t="shared" ref="H12:H57" si="10">IF(B12="","",IF(K12=5,(SUM(C12:G12)-MAX(C12:G12)-MIN(C12:G12))/3,IF(K12=4,(SUM(C12:G12)-MAX(C12:G12))/3,SUM(C12:G12)/3))*B12/7.6)</f>
        <v>10.245614035087721</v>
      </c>
      <c r="I12" s="84"/>
      <c r="K12" s="76">
        <f t="shared" si="2"/>
        <v>3</v>
      </c>
    </row>
    <row r="13" spans="1:11" x14ac:dyDescent="0.25">
      <c r="A13" s="82">
        <v>11</v>
      </c>
      <c r="B13" s="81">
        <f t="shared" si="0"/>
        <v>1.6</v>
      </c>
      <c r="C13" s="72">
        <v>57</v>
      </c>
      <c r="D13" s="72">
        <v>54</v>
      </c>
      <c r="E13" s="72">
        <v>58</v>
      </c>
      <c r="F13" s="72"/>
      <c r="G13" s="72"/>
      <c r="H13" s="78">
        <f t="shared" si="10"/>
        <v>11.859649122807019</v>
      </c>
      <c r="I13" s="73"/>
      <c r="K13" s="76">
        <f t="shared" si="2"/>
        <v>3</v>
      </c>
    </row>
    <row r="14" spans="1:11" x14ac:dyDescent="0.25">
      <c r="A14" s="103">
        <v>12</v>
      </c>
      <c r="B14" s="81">
        <f t="shared" ref="B14" si="11">IF(A14="","",B$3)</f>
        <v>1.6</v>
      </c>
      <c r="C14" s="83">
        <v>54</v>
      </c>
      <c r="D14" s="83">
        <v>54</v>
      </c>
      <c r="E14" s="83">
        <v>56</v>
      </c>
      <c r="F14" s="83"/>
      <c r="G14" s="83"/>
      <c r="H14" s="78">
        <f t="shared" ref="H14" si="12">IF(B14="","",IF(K14=5,(SUM(C14:G14)-MAX(C14:G14)-MIN(C14:G14))/3,IF(K14=4,(SUM(C14:G14)-MAX(C14:G14))/3,SUM(C14:G14)/3))*B14/7.6)</f>
        <v>11.508771929824562</v>
      </c>
      <c r="I14" s="84"/>
      <c r="K14" s="76">
        <f t="shared" si="2"/>
        <v>3</v>
      </c>
    </row>
    <row r="15" spans="1:11" x14ac:dyDescent="0.25">
      <c r="A15" s="82">
        <v>13</v>
      </c>
      <c r="B15" s="81">
        <f t="shared" si="0"/>
        <v>1.6</v>
      </c>
      <c r="C15" s="72">
        <v>60</v>
      </c>
      <c r="D15" s="72">
        <v>58</v>
      </c>
      <c r="E15" s="72">
        <v>57</v>
      </c>
      <c r="F15" s="72"/>
      <c r="G15" s="72"/>
      <c r="H15" s="78">
        <f t="shared" si="10"/>
        <v>12.280701754385968</v>
      </c>
      <c r="I15" s="73"/>
      <c r="K15" s="76">
        <f t="shared" si="2"/>
        <v>3</v>
      </c>
    </row>
    <row r="16" spans="1:11" x14ac:dyDescent="0.25">
      <c r="A16" s="103">
        <v>14</v>
      </c>
      <c r="B16" s="81">
        <f t="shared" ref="B16" si="13">IF(A16="","",B$3)</f>
        <v>1.6</v>
      </c>
      <c r="C16" s="83">
        <v>56</v>
      </c>
      <c r="D16" s="83">
        <v>51</v>
      </c>
      <c r="E16" s="83">
        <v>53</v>
      </c>
      <c r="F16" s="83"/>
      <c r="G16" s="83"/>
      <c r="H16" s="78">
        <f t="shared" ref="H16" si="14">IF(B16="","",IF(K16=5,(SUM(C16:G16)-MAX(C16:G16)-MIN(C16:G16))/3,IF(K16=4,(SUM(C16:G16)-MAX(C16:G16))/3,SUM(C16:G16)/3))*B16/7.6)</f>
        <v>11.228070175438598</v>
      </c>
      <c r="I16" s="84"/>
      <c r="K16" s="76">
        <f t="shared" si="2"/>
        <v>3</v>
      </c>
    </row>
    <row r="17" spans="1:11" x14ac:dyDescent="0.25">
      <c r="A17" s="82">
        <v>15</v>
      </c>
      <c r="B17" s="81">
        <f t="shared" si="0"/>
        <v>1.6</v>
      </c>
      <c r="C17" s="72">
        <v>50</v>
      </c>
      <c r="D17" s="72">
        <v>50</v>
      </c>
      <c r="E17" s="72">
        <v>52</v>
      </c>
      <c r="F17" s="72"/>
      <c r="G17" s="72"/>
      <c r="H17" s="78">
        <f t="shared" si="10"/>
        <v>10.666666666666666</v>
      </c>
      <c r="I17" s="73"/>
      <c r="K17" s="76">
        <f t="shared" si="2"/>
        <v>3</v>
      </c>
    </row>
    <row r="18" spans="1:11" x14ac:dyDescent="0.25">
      <c r="A18" s="103">
        <v>16</v>
      </c>
      <c r="B18" s="81">
        <f t="shared" ref="B18" si="15">IF(A18="","",B$3)</f>
        <v>1.6</v>
      </c>
      <c r="C18" s="83"/>
      <c r="D18" s="83"/>
      <c r="E18" s="83"/>
      <c r="F18" s="83"/>
      <c r="G18" s="83"/>
      <c r="H18" s="78">
        <f t="shared" si="10"/>
        <v>0</v>
      </c>
      <c r="I18" s="84"/>
      <c r="K18" s="76">
        <f t="shared" si="2"/>
        <v>0</v>
      </c>
    </row>
    <row r="19" spans="1:11" x14ac:dyDescent="0.25">
      <c r="A19" s="82">
        <v>17</v>
      </c>
      <c r="B19" s="81">
        <f t="shared" si="0"/>
        <v>1.6</v>
      </c>
      <c r="C19" s="72">
        <v>54</v>
      </c>
      <c r="D19" s="72">
        <v>56</v>
      </c>
      <c r="E19" s="72">
        <v>55</v>
      </c>
      <c r="F19" s="72"/>
      <c r="G19" s="72"/>
      <c r="H19" s="78">
        <f t="shared" si="10"/>
        <v>11.578947368421053</v>
      </c>
      <c r="I19" s="73"/>
      <c r="K19" s="76">
        <f t="shared" si="2"/>
        <v>3</v>
      </c>
    </row>
    <row r="20" spans="1:11" x14ac:dyDescent="0.25">
      <c r="A20" s="103">
        <v>18</v>
      </c>
      <c r="B20" s="81">
        <f t="shared" ref="B20" si="16">IF(A20="","",B$3)</f>
        <v>1.6</v>
      </c>
      <c r="C20" s="83">
        <v>57</v>
      </c>
      <c r="D20" s="83">
        <v>57</v>
      </c>
      <c r="E20" s="83">
        <v>54</v>
      </c>
      <c r="F20" s="83"/>
      <c r="G20" s="83"/>
      <c r="H20" s="78">
        <f t="shared" si="10"/>
        <v>11.789473684210527</v>
      </c>
      <c r="I20" s="84"/>
      <c r="K20" s="76">
        <f t="shared" si="2"/>
        <v>3</v>
      </c>
    </row>
    <row r="21" spans="1:11" x14ac:dyDescent="0.25">
      <c r="A21" s="82">
        <v>19</v>
      </c>
      <c r="B21" s="81">
        <f t="shared" si="0"/>
        <v>1.6</v>
      </c>
      <c r="C21" s="72">
        <v>54</v>
      </c>
      <c r="D21" s="72">
        <v>52</v>
      </c>
      <c r="E21" s="72">
        <v>54</v>
      </c>
      <c r="F21" s="72"/>
      <c r="G21" s="72"/>
      <c r="H21" s="78">
        <f t="shared" si="10"/>
        <v>11.228070175438598</v>
      </c>
      <c r="I21" s="73"/>
      <c r="K21" s="76">
        <f t="shared" si="2"/>
        <v>3</v>
      </c>
    </row>
    <row r="22" spans="1:11" x14ac:dyDescent="0.25">
      <c r="A22" s="103">
        <v>20</v>
      </c>
      <c r="B22" s="81">
        <f t="shared" ref="B22" si="17">IF(A22="","",B$3)</f>
        <v>1.6</v>
      </c>
      <c r="C22" s="83">
        <v>55</v>
      </c>
      <c r="D22" s="83">
        <v>53</v>
      </c>
      <c r="E22" s="83">
        <v>55</v>
      </c>
      <c r="F22" s="83"/>
      <c r="G22" s="83"/>
      <c r="H22" s="78">
        <f t="shared" si="10"/>
        <v>11.438596491228072</v>
      </c>
      <c r="I22" s="84"/>
      <c r="K22" s="76">
        <f t="shared" si="2"/>
        <v>3</v>
      </c>
    </row>
    <row r="23" spans="1:11" x14ac:dyDescent="0.25">
      <c r="A23" s="82">
        <v>21</v>
      </c>
      <c r="B23" s="81">
        <f t="shared" si="0"/>
        <v>1.6</v>
      </c>
      <c r="C23" s="72">
        <v>56</v>
      </c>
      <c r="D23" s="72">
        <v>55</v>
      </c>
      <c r="E23" s="72">
        <v>53</v>
      </c>
      <c r="F23" s="72"/>
      <c r="G23" s="72"/>
      <c r="H23" s="78">
        <f t="shared" si="10"/>
        <v>11.508771929824562</v>
      </c>
      <c r="I23" s="73"/>
      <c r="K23" s="76">
        <f t="shared" si="2"/>
        <v>3</v>
      </c>
    </row>
    <row r="24" spans="1:11" x14ac:dyDescent="0.25">
      <c r="A24" s="103">
        <v>22</v>
      </c>
      <c r="B24" s="81">
        <f t="shared" ref="B24" si="18">IF(A24="","",B$3)</f>
        <v>1.6</v>
      </c>
      <c r="C24" s="83">
        <v>48</v>
      </c>
      <c r="D24" s="83">
        <v>47</v>
      </c>
      <c r="E24" s="83">
        <v>48</v>
      </c>
      <c r="F24" s="83"/>
      <c r="G24" s="83"/>
      <c r="H24" s="78">
        <f t="shared" si="10"/>
        <v>10.035087719298247</v>
      </c>
      <c r="I24" s="84"/>
      <c r="K24" s="76">
        <f t="shared" si="2"/>
        <v>3</v>
      </c>
    </row>
    <row r="25" spans="1:11" x14ac:dyDescent="0.25">
      <c r="A25" s="82">
        <v>23</v>
      </c>
      <c r="B25" s="81">
        <f t="shared" si="0"/>
        <v>1.6</v>
      </c>
      <c r="C25" s="72">
        <v>63</v>
      </c>
      <c r="D25" s="72">
        <v>62</v>
      </c>
      <c r="E25" s="72">
        <v>60</v>
      </c>
      <c r="F25" s="72"/>
      <c r="G25" s="72"/>
      <c r="H25" s="78">
        <f t="shared" si="10"/>
        <v>12.982456140350878</v>
      </c>
      <c r="I25" s="73"/>
      <c r="K25" s="76">
        <f t="shared" si="2"/>
        <v>3</v>
      </c>
    </row>
    <row r="26" spans="1:11" x14ac:dyDescent="0.25">
      <c r="A26" s="103">
        <v>24</v>
      </c>
      <c r="B26" s="81">
        <f t="shared" ref="B26" si="19">IF(A26="","",B$3)</f>
        <v>1.6</v>
      </c>
      <c r="C26" s="83">
        <v>53</v>
      </c>
      <c r="D26" s="83">
        <v>56</v>
      </c>
      <c r="E26" s="83">
        <v>56</v>
      </c>
      <c r="F26" s="83"/>
      <c r="G26" s="83"/>
      <c r="H26" s="78">
        <f t="shared" ref="H26" si="20">IF(B26="","",IF(K26=5,(SUM(C26:G26)-MAX(C26:G26)-MIN(C26:G26))/3,IF(K26=4,(SUM(C26:G26)-MAX(C26:G26))/3,SUM(C26:G26)/3))*B26/7.6)</f>
        <v>11.578947368421053</v>
      </c>
      <c r="I26" s="84"/>
      <c r="K26" s="76">
        <f t="shared" si="2"/>
        <v>3</v>
      </c>
    </row>
    <row r="27" spans="1:11" x14ac:dyDescent="0.25">
      <c r="A27" s="82">
        <v>25</v>
      </c>
      <c r="B27" s="81">
        <f t="shared" si="0"/>
        <v>1.6</v>
      </c>
      <c r="C27" s="72">
        <v>49</v>
      </c>
      <c r="D27" s="72">
        <v>49</v>
      </c>
      <c r="E27" s="72">
        <v>46</v>
      </c>
      <c r="F27" s="72"/>
      <c r="G27" s="72"/>
      <c r="H27" s="78">
        <f t="shared" si="10"/>
        <v>10.105263157894738</v>
      </c>
      <c r="I27" s="73"/>
      <c r="K27" s="76">
        <f t="shared" si="2"/>
        <v>3</v>
      </c>
    </row>
    <row r="28" spans="1:11" x14ac:dyDescent="0.25">
      <c r="A28" s="103">
        <v>26</v>
      </c>
      <c r="B28" s="81">
        <f t="shared" ref="B28" si="21">IF(A28="","",B$3)</f>
        <v>1.6</v>
      </c>
      <c r="C28" s="83">
        <v>61</v>
      </c>
      <c r="D28" s="83">
        <v>59</v>
      </c>
      <c r="E28" s="83">
        <v>58</v>
      </c>
      <c r="F28" s="83"/>
      <c r="G28" s="83"/>
      <c r="H28" s="78">
        <f t="shared" ref="H28" si="22">IF(B28="","",IF(K28=5,(SUM(C28:G28)-MAX(C28:G28)-MIN(C28:G28))/3,IF(K28=4,(SUM(C28:G28)-MAX(C28:G28))/3,SUM(C28:G28)/3))*B28/7.6)</f>
        <v>12.49122807017544</v>
      </c>
      <c r="I28" s="84"/>
      <c r="K28" s="76">
        <f t="shared" si="2"/>
        <v>3</v>
      </c>
    </row>
    <row r="29" spans="1:11" x14ac:dyDescent="0.25">
      <c r="A29" s="82">
        <v>27</v>
      </c>
      <c r="B29" s="81">
        <f t="shared" si="0"/>
        <v>1.6</v>
      </c>
      <c r="C29" s="72">
        <v>56</v>
      </c>
      <c r="D29" s="72">
        <v>56</v>
      </c>
      <c r="E29" s="72">
        <v>57</v>
      </c>
      <c r="F29" s="72"/>
      <c r="G29" s="72"/>
      <c r="H29" s="78">
        <f t="shared" si="10"/>
        <v>11.859649122807019</v>
      </c>
      <c r="I29" s="73"/>
      <c r="K29" s="76">
        <f t="shared" si="2"/>
        <v>3</v>
      </c>
    </row>
    <row r="30" spans="1:11" x14ac:dyDescent="0.25">
      <c r="A30" s="82">
        <v>28</v>
      </c>
      <c r="B30" s="81">
        <f t="shared" ref="B30" si="23">IF(A30="","",B$3)</f>
        <v>1.6</v>
      </c>
      <c r="C30" s="83">
        <v>62</v>
      </c>
      <c r="D30" s="83">
        <v>63</v>
      </c>
      <c r="E30" s="83">
        <v>61</v>
      </c>
      <c r="F30" s="83"/>
      <c r="G30" s="83"/>
      <c r="H30" s="78">
        <f t="shared" ref="H30" si="24">IF(B30="","",IF(K30=5,(SUM(C30:G30)-MAX(C30:G30)-MIN(C30:G30))/3,IF(K30=4,(SUM(C30:G30)-MAX(C30:G30))/3,SUM(C30:G30)/3))*B30/7.6)</f>
        <v>13.05263157894737</v>
      </c>
      <c r="I30" s="84"/>
      <c r="K30" s="76">
        <f t="shared" si="2"/>
        <v>3</v>
      </c>
    </row>
    <row r="31" spans="1:11" x14ac:dyDescent="0.25">
      <c r="A31" s="52">
        <v>29</v>
      </c>
      <c r="B31" s="81">
        <f t="shared" si="0"/>
        <v>1.6</v>
      </c>
      <c r="C31" s="72">
        <v>71</v>
      </c>
      <c r="D31" s="72">
        <v>68</v>
      </c>
      <c r="E31" s="72">
        <v>65</v>
      </c>
      <c r="F31" s="72"/>
      <c r="G31" s="72"/>
      <c r="H31" s="78">
        <f t="shared" si="10"/>
        <v>14.315789473684212</v>
      </c>
      <c r="I31" s="73"/>
      <c r="K31" s="76">
        <f t="shared" si="2"/>
        <v>3</v>
      </c>
    </row>
    <row r="32" spans="1:11" x14ac:dyDescent="0.25">
      <c r="A32" s="82">
        <v>30</v>
      </c>
      <c r="B32" s="81">
        <f t="shared" ref="B32" si="25">IF(A32="","",B$3)</f>
        <v>1.6</v>
      </c>
      <c r="C32" s="83">
        <v>57</v>
      </c>
      <c r="D32" s="83">
        <v>54</v>
      </c>
      <c r="E32" s="83">
        <v>56</v>
      </c>
      <c r="F32" s="83"/>
      <c r="G32" s="83"/>
      <c r="H32" s="78">
        <f t="shared" ref="H32" si="26">IF(B32="","",IF(K32=5,(SUM(C32:G32)-MAX(C32:G32)-MIN(C32:G32))/3,IF(K32=4,(SUM(C32:G32)-MAX(C32:G32))/3,SUM(C32:G32)/3))*B32/7.6)</f>
        <v>11.719298245614036</v>
      </c>
      <c r="I32" s="84"/>
      <c r="K32" s="76">
        <f t="shared" si="2"/>
        <v>3</v>
      </c>
    </row>
    <row r="33" spans="1:11" x14ac:dyDescent="0.25">
      <c r="A33" s="52">
        <v>31</v>
      </c>
      <c r="B33" s="81">
        <f t="shared" si="0"/>
        <v>1.6</v>
      </c>
      <c r="C33" s="72">
        <v>56</v>
      </c>
      <c r="D33" s="72">
        <v>52</v>
      </c>
      <c r="E33" s="72">
        <v>57</v>
      </c>
      <c r="F33" s="72"/>
      <c r="G33" s="72"/>
      <c r="H33" s="78">
        <f t="shared" si="10"/>
        <v>11.578947368421053</v>
      </c>
      <c r="I33" s="73"/>
      <c r="K33" s="76">
        <f t="shared" si="2"/>
        <v>3</v>
      </c>
    </row>
    <row r="34" spans="1:11" x14ac:dyDescent="0.25">
      <c r="A34" s="82">
        <v>32</v>
      </c>
      <c r="B34" s="81">
        <f t="shared" ref="B34" si="27">IF(A34="","",B$3)</f>
        <v>1.6</v>
      </c>
      <c r="C34" s="83">
        <v>64</v>
      </c>
      <c r="D34" s="83">
        <v>60</v>
      </c>
      <c r="E34" s="83">
        <v>61</v>
      </c>
      <c r="F34" s="83"/>
      <c r="G34" s="83"/>
      <c r="H34" s="78">
        <f t="shared" ref="H34" si="28">IF(B34="","",IF(K34=5,(SUM(C34:G34)-MAX(C34:G34)-MIN(C34:G34))/3,IF(K34=4,(SUM(C34:G34)-MAX(C34:G34))/3,SUM(C34:G34)/3))*B34/7.6)</f>
        <v>12.982456140350878</v>
      </c>
      <c r="I34" s="84"/>
      <c r="K34" s="76">
        <f t="shared" si="2"/>
        <v>3</v>
      </c>
    </row>
    <row r="35" spans="1:11" x14ac:dyDescent="0.25">
      <c r="A35" s="52">
        <v>33</v>
      </c>
      <c r="B35" s="81">
        <f t="shared" si="0"/>
        <v>1.6</v>
      </c>
      <c r="C35" s="72">
        <v>53</v>
      </c>
      <c r="D35" s="72">
        <v>53</v>
      </c>
      <c r="E35" s="72">
        <v>55</v>
      </c>
      <c r="F35" s="72"/>
      <c r="G35" s="72"/>
      <c r="H35" s="78">
        <f t="shared" si="10"/>
        <v>11.298245614035089</v>
      </c>
      <c r="I35" s="73"/>
      <c r="K35" s="76">
        <f t="shared" si="2"/>
        <v>3</v>
      </c>
    </row>
    <row r="36" spans="1:11" x14ac:dyDescent="0.25">
      <c r="A36" s="82">
        <v>34</v>
      </c>
      <c r="B36" s="81">
        <f t="shared" ref="B36" si="29">IF(A36="","",B$3)</f>
        <v>1.6</v>
      </c>
      <c r="C36" s="83">
        <v>54</v>
      </c>
      <c r="D36" s="83">
        <v>51</v>
      </c>
      <c r="E36" s="83">
        <v>52</v>
      </c>
      <c r="F36" s="83"/>
      <c r="G36" s="83"/>
      <c r="H36" s="78">
        <f t="shared" ref="H36" si="30">IF(B36="","",IF(K36=5,(SUM(C36:G36)-MAX(C36:G36)-MIN(C36:G36))/3,IF(K36=4,(SUM(C36:G36)-MAX(C36:G36))/3,SUM(C36:G36)/3))*B36/7.6)</f>
        <v>11.017543859649125</v>
      </c>
      <c r="I36" s="84"/>
      <c r="K36" s="76">
        <f t="shared" si="2"/>
        <v>3</v>
      </c>
    </row>
    <row r="37" spans="1:11" x14ac:dyDescent="0.25">
      <c r="A37" s="52">
        <v>35</v>
      </c>
      <c r="B37" s="81">
        <f t="shared" si="0"/>
        <v>1.6</v>
      </c>
      <c r="C37" s="72">
        <v>56</v>
      </c>
      <c r="D37" s="72">
        <v>54</v>
      </c>
      <c r="E37" s="72">
        <v>54</v>
      </c>
      <c r="F37" s="72"/>
      <c r="G37" s="72"/>
      <c r="H37" s="78">
        <f t="shared" si="10"/>
        <v>11.508771929824562</v>
      </c>
      <c r="I37" s="73"/>
      <c r="K37" s="76">
        <f t="shared" si="2"/>
        <v>3</v>
      </c>
    </row>
    <row r="38" spans="1:11" x14ac:dyDescent="0.25">
      <c r="A38" s="82">
        <v>36</v>
      </c>
      <c r="B38" s="81">
        <f t="shared" ref="B38" si="31">IF(A38="","",B$3)</f>
        <v>1.6</v>
      </c>
      <c r="C38" s="83">
        <v>53</v>
      </c>
      <c r="D38" s="83">
        <v>55</v>
      </c>
      <c r="E38" s="83">
        <v>54</v>
      </c>
      <c r="F38" s="83"/>
      <c r="G38" s="83"/>
      <c r="H38" s="78">
        <f t="shared" ref="H38" si="32">IF(B38="","",IF(K38=5,(SUM(C38:G38)-MAX(C38:G38)-MIN(C38:G38))/3,IF(K38=4,(SUM(C38:G38)-MAX(C38:G38))/3,SUM(C38:G38)/3))*B38/7.6)</f>
        <v>11.368421052631581</v>
      </c>
      <c r="I38" s="84"/>
      <c r="K38" s="76">
        <f t="shared" si="2"/>
        <v>3</v>
      </c>
    </row>
    <row r="39" spans="1:11" x14ac:dyDescent="0.25">
      <c r="A39" s="52">
        <v>37</v>
      </c>
      <c r="B39" s="81">
        <f t="shared" si="0"/>
        <v>1.6</v>
      </c>
      <c r="C39" s="72">
        <v>55</v>
      </c>
      <c r="D39" s="72">
        <v>54</v>
      </c>
      <c r="E39" s="72">
        <v>58</v>
      </c>
      <c r="F39" s="72"/>
      <c r="G39" s="72"/>
      <c r="H39" s="78">
        <f t="shared" si="10"/>
        <v>11.719298245614036</v>
      </c>
      <c r="I39" s="73"/>
      <c r="K39" s="76">
        <f t="shared" si="2"/>
        <v>3</v>
      </c>
    </row>
    <row r="40" spans="1:11" x14ac:dyDescent="0.25">
      <c r="A40" s="82">
        <v>38</v>
      </c>
      <c r="B40" s="81">
        <f t="shared" ref="B40" si="33">IF(A40="","",B$3)</f>
        <v>1.6</v>
      </c>
      <c r="C40" s="83">
        <v>53</v>
      </c>
      <c r="D40" s="83">
        <v>50</v>
      </c>
      <c r="E40" s="83">
        <v>51</v>
      </c>
      <c r="F40" s="83"/>
      <c r="G40" s="83"/>
      <c r="H40" s="78">
        <f t="shared" ref="H40" si="34">IF(B40="","",IF(K40=5,(SUM(C40:G40)-MAX(C40:G40)-MIN(C40:G40))/3,IF(K40=4,(SUM(C40:G40)-MAX(C40:G40))/3,SUM(C40:G40)/3))*B40/7.6)</f>
        <v>10.807017543859651</v>
      </c>
      <c r="I40" s="84"/>
      <c r="K40" s="76">
        <f t="shared" si="2"/>
        <v>3</v>
      </c>
    </row>
    <row r="41" spans="1:11" x14ac:dyDescent="0.25">
      <c r="A41" s="52">
        <v>39</v>
      </c>
      <c r="B41" s="81">
        <f t="shared" si="0"/>
        <v>1.6</v>
      </c>
      <c r="C41" s="72">
        <v>52</v>
      </c>
      <c r="D41" s="72">
        <v>53</v>
      </c>
      <c r="E41" s="72">
        <v>53</v>
      </c>
      <c r="F41" s="72"/>
      <c r="G41" s="72"/>
      <c r="H41" s="78">
        <f t="shared" si="10"/>
        <v>11.087719298245615</v>
      </c>
      <c r="I41" s="73"/>
      <c r="K41" s="76">
        <f t="shared" si="2"/>
        <v>3</v>
      </c>
    </row>
    <row r="42" spans="1:11" x14ac:dyDescent="0.25">
      <c r="A42" s="82">
        <v>40</v>
      </c>
      <c r="B42" s="81">
        <f t="shared" ref="B42" si="35">IF(A42="","",B$3)</f>
        <v>1.6</v>
      </c>
      <c r="C42" s="83">
        <v>67</v>
      </c>
      <c r="D42" s="83">
        <v>57</v>
      </c>
      <c r="E42" s="83">
        <v>55</v>
      </c>
      <c r="F42" s="83"/>
      <c r="G42" s="83"/>
      <c r="H42" s="78">
        <f t="shared" ref="H42" si="36">IF(B42="","",IF(K42=5,(SUM(C42:G42)-MAX(C42:G42)-MIN(C42:G42))/3,IF(K42=4,(SUM(C42:G42)-MAX(C42:G42))/3,SUM(C42:G42)/3))*B42/7.6)</f>
        <v>12.56140350877193</v>
      </c>
      <c r="I42" s="84"/>
      <c r="K42" s="76">
        <f t="shared" si="2"/>
        <v>3</v>
      </c>
    </row>
    <row r="43" spans="1:11" x14ac:dyDescent="0.25">
      <c r="A43" s="52">
        <v>41</v>
      </c>
      <c r="B43" s="81">
        <f t="shared" si="0"/>
        <v>1.6</v>
      </c>
      <c r="C43" s="72">
        <v>58</v>
      </c>
      <c r="D43" s="72">
        <v>54</v>
      </c>
      <c r="E43" s="72">
        <v>54</v>
      </c>
      <c r="F43" s="72"/>
      <c r="G43" s="72"/>
      <c r="H43" s="78">
        <f t="shared" si="10"/>
        <v>11.649122807017546</v>
      </c>
      <c r="I43" s="73"/>
      <c r="K43" s="76">
        <f t="shared" si="2"/>
        <v>3</v>
      </c>
    </row>
    <row r="44" spans="1:11" x14ac:dyDescent="0.25">
      <c r="A44" s="82">
        <v>42</v>
      </c>
      <c r="B44" s="81">
        <f t="shared" ref="B44" si="37">IF(A44="","",B$3)</f>
        <v>1.6</v>
      </c>
      <c r="C44" s="83">
        <v>55</v>
      </c>
      <c r="D44" s="83">
        <v>52</v>
      </c>
      <c r="E44" s="83">
        <v>53</v>
      </c>
      <c r="F44" s="83"/>
      <c r="G44" s="83"/>
      <c r="H44" s="78">
        <f t="shared" ref="H44" si="38">IF(B44="","",IF(K44=5,(SUM(C44:G44)-MAX(C44:G44)-MIN(C44:G44))/3,IF(K44=4,(SUM(C44:G44)-MAX(C44:G44))/3,SUM(C44:G44)/3))*B44/7.6)</f>
        <v>11.228070175438598</v>
      </c>
      <c r="I44" s="84"/>
      <c r="K44" s="76">
        <f t="shared" si="2"/>
        <v>3</v>
      </c>
    </row>
    <row r="45" spans="1:11" x14ac:dyDescent="0.25">
      <c r="A45" s="52">
        <v>43</v>
      </c>
      <c r="B45" s="81">
        <f t="shared" si="0"/>
        <v>1.6</v>
      </c>
      <c r="C45" s="72">
        <v>55</v>
      </c>
      <c r="D45" s="72">
        <v>53</v>
      </c>
      <c r="E45" s="72">
        <v>53</v>
      </c>
      <c r="F45" s="72"/>
      <c r="G45" s="72"/>
      <c r="H45" s="78">
        <f t="shared" si="10"/>
        <v>11.298245614035089</v>
      </c>
      <c r="I45" s="73"/>
      <c r="K45" s="76">
        <f t="shared" si="2"/>
        <v>3</v>
      </c>
    </row>
    <row r="46" spans="1:11" x14ac:dyDescent="0.25">
      <c r="A46" s="82">
        <v>44</v>
      </c>
      <c r="B46" s="81">
        <f t="shared" ref="B46" si="39">IF(A46="","",B$3)</f>
        <v>1.6</v>
      </c>
      <c r="C46" s="83">
        <v>60</v>
      </c>
      <c r="D46" s="83">
        <v>62</v>
      </c>
      <c r="E46" s="83">
        <v>61</v>
      </c>
      <c r="F46" s="83"/>
      <c r="G46" s="83"/>
      <c r="H46" s="78">
        <f t="shared" ref="H46" si="40">IF(B46="","",IF(K46=5,(SUM(C46:G46)-MAX(C46:G46)-MIN(C46:G46))/3,IF(K46=4,(SUM(C46:G46)-MAX(C46:G46))/3,SUM(C46:G46)/3))*B46/7.6)</f>
        <v>12.842105263157896</v>
      </c>
      <c r="I46" s="84"/>
      <c r="K46" s="76">
        <f t="shared" si="2"/>
        <v>3</v>
      </c>
    </row>
    <row r="47" spans="1:11" x14ac:dyDescent="0.25">
      <c r="A47" s="52">
        <v>45</v>
      </c>
      <c r="B47" s="81">
        <f t="shared" si="0"/>
        <v>1.6</v>
      </c>
      <c r="C47" s="72">
        <v>50</v>
      </c>
      <c r="D47" s="72">
        <v>50</v>
      </c>
      <c r="E47" s="72">
        <v>50</v>
      </c>
      <c r="F47" s="72"/>
      <c r="G47" s="72"/>
      <c r="H47" s="78">
        <f t="shared" si="10"/>
        <v>10.526315789473685</v>
      </c>
      <c r="I47" s="73"/>
      <c r="K47" s="76">
        <f t="shared" si="2"/>
        <v>3</v>
      </c>
    </row>
    <row r="48" spans="1:11" x14ac:dyDescent="0.25">
      <c r="A48" s="82">
        <v>46</v>
      </c>
      <c r="B48" s="81">
        <f t="shared" ref="B48" si="41">IF(A48="","",B$3)</f>
        <v>1.6</v>
      </c>
      <c r="C48" s="83">
        <v>51</v>
      </c>
      <c r="D48" s="83">
        <v>51</v>
      </c>
      <c r="E48" s="83">
        <v>51</v>
      </c>
      <c r="F48" s="83"/>
      <c r="G48" s="83"/>
      <c r="H48" s="78">
        <f t="shared" ref="H48" si="42">IF(B48="","",IF(K48=5,(SUM(C48:G48)-MAX(C48:G48)-MIN(C48:G48))/3,IF(K48=4,(SUM(C48:G48)-MAX(C48:G48))/3,SUM(C48:G48)/3))*B48/7.6)</f>
        <v>10.736842105263159</v>
      </c>
      <c r="I48" s="84"/>
      <c r="K48" s="76">
        <f t="shared" si="2"/>
        <v>3</v>
      </c>
    </row>
    <row r="49" spans="1:11" x14ac:dyDescent="0.25">
      <c r="A49" s="52">
        <v>47</v>
      </c>
      <c r="B49" s="81">
        <f t="shared" si="0"/>
        <v>1.6</v>
      </c>
      <c r="C49" s="72">
        <v>47</v>
      </c>
      <c r="D49" s="72">
        <v>48</v>
      </c>
      <c r="E49" s="72">
        <v>47</v>
      </c>
      <c r="F49" s="72"/>
      <c r="G49" s="72"/>
      <c r="H49" s="78">
        <f t="shared" si="10"/>
        <v>9.9649122807017552</v>
      </c>
      <c r="I49" s="73"/>
      <c r="K49" s="76">
        <f t="shared" si="2"/>
        <v>3</v>
      </c>
    </row>
    <row r="50" spans="1:11" x14ac:dyDescent="0.25">
      <c r="A50" s="82">
        <v>48</v>
      </c>
      <c r="B50" s="81">
        <f t="shared" ref="B50" si="43">IF(A50="","",B$3)</f>
        <v>1.6</v>
      </c>
      <c r="C50" s="83">
        <v>68</v>
      </c>
      <c r="D50" s="83">
        <v>67</v>
      </c>
      <c r="E50" s="83">
        <v>67</v>
      </c>
      <c r="F50" s="83"/>
      <c r="G50" s="83"/>
      <c r="H50" s="78">
        <f t="shared" ref="H50" si="44">IF(B50="","",IF(K50=5,(SUM(C50:G50)-MAX(C50:G50)-MIN(C50:G50))/3,IF(K50=4,(SUM(C50:G50)-MAX(C50:G50))/3,SUM(C50:G50)/3))*B50/7.6)</f>
        <v>14.17543859649123</v>
      </c>
      <c r="I50" s="84"/>
      <c r="K50" s="76">
        <f t="shared" si="2"/>
        <v>3</v>
      </c>
    </row>
    <row r="51" spans="1:11" x14ac:dyDescent="0.25">
      <c r="A51" s="52">
        <v>49</v>
      </c>
      <c r="B51" s="81">
        <f t="shared" si="0"/>
        <v>1.6</v>
      </c>
      <c r="C51" s="72">
        <v>54</v>
      </c>
      <c r="D51" s="72">
        <v>56</v>
      </c>
      <c r="E51" s="72">
        <v>52</v>
      </c>
      <c r="F51" s="72"/>
      <c r="G51" s="72"/>
      <c r="H51" s="78">
        <f t="shared" si="10"/>
        <v>11.368421052631581</v>
      </c>
      <c r="I51" s="73"/>
      <c r="K51" s="76">
        <f t="shared" si="2"/>
        <v>3</v>
      </c>
    </row>
    <row r="52" spans="1:11" x14ac:dyDescent="0.25">
      <c r="A52" s="82">
        <v>50</v>
      </c>
      <c r="B52" s="81">
        <f t="shared" ref="B52" si="45">IF(A52="","",B$3)</f>
        <v>1.6</v>
      </c>
      <c r="C52" s="83">
        <v>57</v>
      </c>
      <c r="D52" s="83">
        <v>57</v>
      </c>
      <c r="E52" s="83">
        <v>53</v>
      </c>
      <c r="F52" s="83"/>
      <c r="G52" s="83"/>
      <c r="H52" s="78">
        <f t="shared" ref="H52" si="46">IF(B52="","",IF(K52=5,(SUM(C52:G52)-MAX(C52:G52)-MIN(C52:G52))/3,IF(K52=4,(SUM(C52:G52)-MAX(C52:G52))/3,SUM(C52:G52)/3))*B52/7.6)</f>
        <v>11.719298245614036</v>
      </c>
      <c r="I52" s="84"/>
      <c r="K52" s="76">
        <f t="shared" si="2"/>
        <v>3</v>
      </c>
    </row>
    <row r="53" spans="1:11" x14ac:dyDescent="0.25">
      <c r="A53" s="52">
        <v>51</v>
      </c>
      <c r="B53" s="81">
        <f t="shared" si="0"/>
        <v>1.6</v>
      </c>
      <c r="C53" s="72">
        <v>58</v>
      </c>
      <c r="D53" s="72">
        <v>62</v>
      </c>
      <c r="E53" s="72">
        <v>58</v>
      </c>
      <c r="F53" s="72"/>
      <c r="G53" s="72"/>
      <c r="H53" s="78">
        <f t="shared" si="10"/>
        <v>12.49122807017544</v>
      </c>
      <c r="I53" s="73"/>
      <c r="K53" s="76">
        <f t="shared" si="2"/>
        <v>3</v>
      </c>
    </row>
    <row r="54" spans="1:11" x14ac:dyDescent="0.25">
      <c r="A54" s="82">
        <v>52</v>
      </c>
      <c r="B54" s="81">
        <f t="shared" ref="B54" si="47">IF(A54="","",B$3)</f>
        <v>1.6</v>
      </c>
      <c r="C54" s="83">
        <v>52</v>
      </c>
      <c r="D54" s="83">
        <v>52</v>
      </c>
      <c r="E54" s="83">
        <v>49</v>
      </c>
      <c r="F54" s="83"/>
      <c r="G54" s="83"/>
      <c r="H54" s="78">
        <f t="shared" ref="H54" si="48">IF(B54="","",IF(K54=5,(SUM(C54:G54)-MAX(C54:G54)-MIN(C54:G54))/3,IF(K54=4,(SUM(C54:G54)-MAX(C54:G54))/3,SUM(C54:G54)/3))*B54/7.6)</f>
        <v>10.736842105263159</v>
      </c>
      <c r="I54" s="84"/>
      <c r="K54" s="76">
        <f t="shared" si="2"/>
        <v>3</v>
      </c>
    </row>
    <row r="55" spans="1:11" x14ac:dyDescent="0.25">
      <c r="A55" s="52">
        <v>53</v>
      </c>
      <c r="B55" s="81">
        <f t="shared" si="0"/>
        <v>1.6</v>
      </c>
      <c r="C55" s="72">
        <v>58</v>
      </c>
      <c r="D55" s="72">
        <v>60</v>
      </c>
      <c r="E55" s="72">
        <v>60</v>
      </c>
      <c r="F55" s="72"/>
      <c r="G55" s="72"/>
      <c r="H55" s="78">
        <f t="shared" si="10"/>
        <v>12.49122807017544</v>
      </c>
      <c r="I55" s="73"/>
      <c r="K55" s="76">
        <f t="shared" si="2"/>
        <v>3</v>
      </c>
    </row>
    <row r="56" spans="1:11" x14ac:dyDescent="0.25">
      <c r="A56" s="82">
        <v>54</v>
      </c>
      <c r="B56" s="81">
        <f t="shared" ref="B56" si="49">IF(A56="","",B$3)</f>
        <v>1.6</v>
      </c>
      <c r="C56" s="83">
        <v>66</v>
      </c>
      <c r="D56" s="83">
        <v>62</v>
      </c>
      <c r="E56" s="83">
        <v>61</v>
      </c>
      <c r="F56" s="83"/>
      <c r="G56" s="83"/>
      <c r="H56" s="78">
        <f t="shared" ref="H56" si="50">IF(B56="","",IF(K56=5,(SUM(C56:G56)-MAX(C56:G56)-MIN(C56:G56))/3,IF(K56=4,(SUM(C56:G56)-MAX(C56:G56))/3,SUM(C56:G56)/3))*B56/7.6)</f>
        <v>13.263157894736844</v>
      </c>
      <c r="I56" s="84"/>
      <c r="K56" s="76">
        <f t="shared" si="2"/>
        <v>3</v>
      </c>
    </row>
    <row r="57" spans="1:11" x14ac:dyDescent="0.25">
      <c r="A57" s="52">
        <v>55</v>
      </c>
      <c r="B57" s="81">
        <f t="shared" si="0"/>
        <v>1.6</v>
      </c>
      <c r="C57" s="72">
        <v>48</v>
      </c>
      <c r="D57" s="72">
        <v>53</v>
      </c>
      <c r="E57" s="72">
        <v>51</v>
      </c>
      <c r="F57" s="72"/>
      <c r="G57" s="72"/>
      <c r="H57" s="78">
        <f t="shared" si="10"/>
        <v>10.666666666666666</v>
      </c>
      <c r="I57" s="73"/>
      <c r="K57" s="76">
        <f t="shared" si="2"/>
        <v>3</v>
      </c>
    </row>
    <row r="58" spans="1:11" x14ac:dyDescent="0.25">
      <c r="A58" s="82" t="str">
        <f>IF(Draw!E57=0,"",Draw!E57)</f>
        <v/>
      </c>
      <c r="B58" s="81" t="str">
        <f t="shared" ref="B58" si="51">IF(A58="","",B$3)</f>
        <v/>
      </c>
      <c r="C58" s="83"/>
      <c r="D58" s="83"/>
      <c r="E58" s="83"/>
      <c r="F58" s="83"/>
      <c r="G58" s="83"/>
      <c r="H58" s="78" t="str">
        <f t="shared" ref="H58" si="52">IF(B58="","",IF(K58=5,(SUM(C58:G58)-MAX(C58:G58)-MIN(C58:G58))/3,IF(K58=4,(SUM(C58:G58)-MAX(C58:G58))/3,SUM(C58:G58)/3))*B58/7.6)</f>
        <v/>
      </c>
      <c r="I58" s="84"/>
      <c r="K58" s="76">
        <f t="shared" si="2"/>
        <v>0</v>
      </c>
    </row>
    <row r="59" spans="1:11" x14ac:dyDescent="0.25">
      <c r="A59" s="52"/>
      <c r="B59" s="43"/>
      <c r="C59" s="72"/>
      <c r="D59" s="72"/>
      <c r="E59" s="72"/>
      <c r="F59" s="72"/>
      <c r="G59" s="72"/>
      <c r="H59" s="28"/>
      <c r="I59" s="73"/>
      <c r="K59" s="76">
        <f t="shared" si="2"/>
        <v>0</v>
      </c>
    </row>
    <row r="60" spans="1:11" x14ac:dyDescent="0.25">
      <c r="A60" s="82" t="str">
        <f>IF(Draw!E59=0,"",Draw!E59)</f>
        <v/>
      </c>
      <c r="B60" s="81" t="str">
        <f t="shared" ref="B60" si="53">IF(A60="","",B$3)</f>
        <v/>
      </c>
      <c r="C60" s="83"/>
      <c r="D60" s="83"/>
      <c r="E60" s="83"/>
      <c r="F60" s="83"/>
      <c r="G60" s="83"/>
      <c r="H60" s="78" t="str">
        <f t="shared" ref="H60" si="54">IF(B60="","",IF(K60=5,(SUM(C60:G60)-MAX(C60:G60)-MIN(C60:G60))/3,IF(K60=4,(SUM(C60:G60)-MAX(C60:G60))/3,SUM(C60:G60)/3))*B60/7.6)</f>
        <v/>
      </c>
      <c r="I60" s="84"/>
      <c r="K60" s="76">
        <f t="shared" si="2"/>
        <v>0</v>
      </c>
    </row>
    <row r="61" spans="1:11" x14ac:dyDescent="0.25">
      <c r="A61" s="52"/>
      <c r="B61" s="43"/>
      <c r="C61" s="72"/>
      <c r="D61" s="72"/>
      <c r="E61" s="72"/>
      <c r="F61" s="72"/>
      <c r="G61" s="72"/>
      <c r="H61" s="28"/>
      <c r="I61" s="73"/>
      <c r="K61" s="76">
        <f t="shared" si="2"/>
        <v>0</v>
      </c>
    </row>
    <row r="62" spans="1:11" x14ac:dyDescent="0.25">
      <c r="A62" s="82" t="str">
        <f>IF(Draw!E61=0,"",Draw!E61)</f>
        <v/>
      </c>
      <c r="B62" s="81" t="str">
        <f t="shared" ref="B62" si="55">IF(A62="","",B$3)</f>
        <v/>
      </c>
      <c r="C62" s="83"/>
      <c r="D62" s="83"/>
      <c r="E62" s="83"/>
      <c r="F62" s="83"/>
      <c r="G62" s="83"/>
      <c r="H62" s="78" t="str">
        <f t="shared" ref="H62" si="56">IF(B62="","",IF(K62=5,(SUM(C62:G62)-MAX(C62:G62)-MIN(C62:G62))/3,IF(K62=4,(SUM(C62:G62)-MAX(C62:G62))/3,SUM(C62:G62)/3))*B62/7.6)</f>
        <v/>
      </c>
      <c r="I62" s="84"/>
      <c r="K62" s="76">
        <f t="shared" si="2"/>
        <v>0</v>
      </c>
    </row>
    <row r="63" spans="1:11" x14ac:dyDescent="0.25">
      <c r="A63" s="52"/>
      <c r="B63" s="43"/>
      <c r="C63" s="72"/>
      <c r="D63" s="72"/>
      <c r="E63" s="72"/>
      <c r="F63" s="72"/>
      <c r="G63" s="72"/>
      <c r="H63" s="28"/>
      <c r="I63" s="73"/>
      <c r="K63" s="76">
        <f t="shared" si="2"/>
        <v>0</v>
      </c>
    </row>
    <row r="64" spans="1:11" x14ac:dyDescent="0.25">
      <c r="A64" s="82" t="str">
        <f>IF(Draw!E63=0,"",Draw!E63)</f>
        <v/>
      </c>
      <c r="B64" s="81" t="str">
        <f t="shared" ref="B64" si="57">IF(A64="","",B$3)</f>
        <v/>
      </c>
      <c r="C64" s="83"/>
      <c r="D64" s="83"/>
      <c r="E64" s="83"/>
      <c r="F64" s="83"/>
      <c r="G64" s="83"/>
      <c r="H64" s="78" t="str">
        <f t="shared" ref="H64" si="58">IF(B64="","",IF(K64=5,(SUM(C64:G64)-MAX(C64:G64)-MIN(C64:G64))/3,IF(K64=4,(SUM(C64:G64)-MAX(C64:G64))/3,SUM(C64:G64)/3))*B64/7.6)</f>
        <v/>
      </c>
      <c r="I64" s="84"/>
      <c r="K64" s="76">
        <f t="shared" si="2"/>
        <v>0</v>
      </c>
    </row>
    <row r="65" spans="1:11" x14ac:dyDescent="0.25">
      <c r="A65" s="52"/>
      <c r="B65" s="43"/>
      <c r="C65" s="72"/>
      <c r="D65" s="72"/>
      <c r="E65" s="72"/>
      <c r="F65" s="72"/>
      <c r="G65" s="72"/>
      <c r="H65" s="28"/>
      <c r="I65" s="73"/>
      <c r="K65" s="76">
        <f t="shared" si="2"/>
        <v>0</v>
      </c>
    </row>
    <row r="66" spans="1:11" x14ac:dyDescent="0.25">
      <c r="A66" s="82" t="str">
        <f>IF(Draw!E65=0,"",Draw!E65)</f>
        <v/>
      </c>
      <c r="B66" s="81" t="str">
        <f t="shared" ref="B66" si="59">IF(A66="","",B$3)</f>
        <v/>
      </c>
      <c r="C66" s="83"/>
      <c r="D66" s="83"/>
      <c r="E66" s="83"/>
      <c r="F66" s="83"/>
      <c r="G66" s="83"/>
      <c r="H66" s="78" t="str">
        <f t="shared" ref="H66" si="60">IF(B66="","",IF(K66=5,(SUM(C66:G66)-MAX(C66:G66)-MIN(C66:G66))/3,IF(K66=4,(SUM(C66:G66)-MAX(C66:G66))/3,SUM(C66:G66)/3))*B66/7.6)</f>
        <v/>
      </c>
      <c r="I66" s="84"/>
      <c r="K66" s="76">
        <f t="shared" si="2"/>
        <v>0</v>
      </c>
    </row>
    <row r="67" spans="1:11" x14ac:dyDescent="0.25">
      <c r="A67" s="52"/>
      <c r="B67" s="43"/>
      <c r="C67" s="72"/>
      <c r="D67" s="72"/>
      <c r="E67" s="72"/>
      <c r="F67" s="72"/>
      <c r="G67" s="72"/>
      <c r="H67" s="28"/>
      <c r="I67" s="73"/>
      <c r="K67" s="76">
        <f t="shared" si="2"/>
        <v>0</v>
      </c>
    </row>
    <row r="68" spans="1:11" x14ac:dyDescent="0.25">
      <c r="A68" s="82" t="str">
        <f>IF(Draw!E67=0,"",Draw!E67)</f>
        <v/>
      </c>
      <c r="B68" s="81" t="str">
        <f t="shared" ref="B68" si="61">IF(A68="","",B$3)</f>
        <v/>
      </c>
      <c r="C68" s="83"/>
      <c r="D68" s="83"/>
      <c r="E68" s="83"/>
      <c r="F68" s="83"/>
      <c r="G68" s="83"/>
      <c r="H68" s="78" t="str">
        <f t="shared" ref="H68" si="62">IF(B68="","",IF(K68=5,(SUM(C68:G68)-MAX(C68:G68)-MIN(C68:G68))/3,IF(K68=4,(SUM(C68:G68)-MAX(C68:G68))/3,SUM(C68:G68)/3))*B68/7.6)</f>
        <v/>
      </c>
      <c r="I68" s="84"/>
      <c r="K68" s="76">
        <f t="shared" ref="K68:K131" si="63">COUNT(C68:G68)</f>
        <v>0</v>
      </c>
    </row>
    <row r="69" spans="1:11" x14ac:dyDescent="0.25">
      <c r="A69" s="52"/>
      <c r="B69" s="43"/>
      <c r="C69" s="72"/>
      <c r="D69" s="72"/>
      <c r="E69" s="72"/>
      <c r="F69" s="72"/>
      <c r="G69" s="72"/>
      <c r="H69" s="28"/>
      <c r="I69" s="73"/>
      <c r="K69" s="76">
        <f t="shared" si="63"/>
        <v>0</v>
      </c>
    </row>
    <row r="70" spans="1:11" x14ac:dyDescent="0.25">
      <c r="A70" s="82" t="str">
        <f>IF(Draw!E69=0,"",Draw!E69)</f>
        <v/>
      </c>
      <c r="B70" s="81" t="str">
        <f t="shared" ref="B70" si="64">IF(A70="","",B$3)</f>
        <v/>
      </c>
      <c r="C70" s="83"/>
      <c r="D70" s="83"/>
      <c r="E70" s="83"/>
      <c r="F70" s="83"/>
      <c r="G70" s="83"/>
      <c r="H70" s="78" t="str">
        <f t="shared" ref="H70" si="65">IF(B70="","",IF(K70=5,(SUM(C70:G70)-MAX(C70:G70)-MIN(C70:G70))/3,IF(K70=4,(SUM(C70:G70)-MAX(C70:G70))/3,SUM(C70:G70)/3))*B70/7.6)</f>
        <v/>
      </c>
      <c r="I70" s="84"/>
      <c r="K70" s="76">
        <f t="shared" si="63"/>
        <v>0</v>
      </c>
    </row>
    <row r="71" spans="1:11" x14ac:dyDescent="0.25">
      <c r="A71" s="52"/>
      <c r="B71" s="43"/>
      <c r="C71" s="72"/>
      <c r="D71" s="72"/>
      <c r="E71" s="72"/>
      <c r="F71" s="72"/>
      <c r="G71" s="72"/>
      <c r="H71" s="28"/>
      <c r="I71" s="73"/>
      <c r="K71" s="76">
        <f t="shared" si="63"/>
        <v>0</v>
      </c>
    </row>
    <row r="72" spans="1:11" x14ac:dyDescent="0.25">
      <c r="A72" s="82" t="str">
        <f>IF(Draw!E71=0,"",Draw!E71)</f>
        <v/>
      </c>
      <c r="B72" s="81" t="str">
        <f t="shared" ref="B72" si="66">IF(A72="","",B$3)</f>
        <v/>
      </c>
      <c r="C72" s="83"/>
      <c r="D72" s="83"/>
      <c r="E72" s="83"/>
      <c r="F72" s="83"/>
      <c r="G72" s="83"/>
      <c r="H72" s="78" t="str">
        <f t="shared" ref="H72" si="67">IF(B72="","",IF(K72=5,(SUM(C72:G72)-MAX(C72:G72)-MIN(C72:G72))/3,IF(K72=4,(SUM(C72:G72)-MAX(C72:G72))/3,SUM(C72:G72)/3))*B72/7.6)</f>
        <v/>
      </c>
      <c r="I72" s="84"/>
      <c r="K72" s="76">
        <f t="shared" si="63"/>
        <v>0</v>
      </c>
    </row>
    <row r="73" spans="1:11" x14ac:dyDescent="0.25">
      <c r="A73" s="52"/>
      <c r="B73" s="43"/>
      <c r="C73" s="72"/>
      <c r="D73" s="72"/>
      <c r="E73" s="72"/>
      <c r="F73" s="72"/>
      <c r="G73" s="72"/>
      <c r="H73" s="28"/>
      <c r="I73" s="73"/>
      <c r="K73" s="76">
        <f t="shared" si="63"/>
        <v>0</v>
      </c>
    </row>
    <row r="74" spans="1:11" x14ac:dyDescent="0.25">
      <c r="A74" s="82" t="str">
        <f>IF(Draw!E73=0,"",Draw!E73)</f>
        <v/>
      </c>
      <c r="B74" s="81" t="str">
        <f t="shared" ref="B74" si="68">IF(A74="","",B$3)</f>
        <v/>
      </c>
      <c r="C74" s="83"/>
      <c r="D74" s="83"/>
      <c r="E74" s="83"/>
      <c r="F74" s="83"/>
      <c r="G74" s="83"/>
      <c r="H74" s="78" t="str">
        <f t="shared" ref="H74" si="69">IF(B74="","",IF(K74=5,(SUM(C74:G74)-MAX(C74:G74)-MIN(C74:G74))/3,IF(K74=4,(SUM(C74:G74)-MAX(C74:G74))/3,SUM(C74:G74)/3))*B74/7.6)</f>
        <v/>
      </c>
      <c r="I74" s="84"/>
      <c r="K74" s="76">
        <f t="shared" si="63"/>
        <v>0</v>
      </c>
    </row>
    <row r="75" spans="1:11" x14ac:dyDescent="0.25">
      <c r="A75" s="52"/>
      <c r="B75" s="43"/>
      <c r="C75" s="72"/>
      <c r="D75" s="72"/>
      <c r="E75" s="72"/>
      <c r="F75" s="72"/>
      <c r="G75" s="72"/>
      <c r="H75" s="28"/>
      <c r="I75" s="73"/>
      <c r="K75" s="76">
        <f t="shared" si="63"/>
        <v>0</v>
      </c>
    </row>
    <row r="76" spans="1:11" x14ac:dyDescent="0.25">
      <c r="A76" s="82" t="str">
        <f>IF(Draw!E75=0,"",Draw!E75)</f>
        <v/>
      </c>
      <c r="B76" s="81" t="str">
        <f t="shared" ref="B76" si="70">IF(A76="","",B$3)</f>
        <v/>
      </c>
      <c r="C76" s="83"/>
      <c r="D76" s="83"/>
      <c r="E76" s="83"/>
      <c r="F76" s="83"/>
      <c r="G76" s="83"/>
      <c r="H76" s="78" t="str">
        <f t="shared" ref="H76" si="71">IF(B76="","",IF(K76=5,(SUM(C76:G76)-MAX(C76:G76)-MIN(C76:G76))/3,IF(K76=4,(SUM(C76:G76)-MAX(C76:G76))/3,SUM(C76:G76)/3))*B76/7.6)</f>
        <v/>
      </c>
      <c r="I76" s="84"/>
      <c r="K76" s="76">
        <f t="shared" si="63"/>
        <v>0</v>
      </c>
    </row>
    <row r="77" spans="1:11" x14ac:dyDescent="0.25">
      <c r="A77" s="52"/>
      <c r="B77" s="43"/>
      <c r="C77" s="72"/>
      <c r="D77" s="72"/>
      <c r="E77" s="72"/>
      <c r="F77" s="72"/>
      <c r="G77" s="72"/>
      <c r="H77" s="28"/>
      <c r="I77" s="73"/>
      <c r="K77" s="76">
        <f t="shared" si="63"/>
        <v>0</v>
      </c>
    </row>
    <row r="78" spans="1:11" x14ac:dyDescent="0.25">
      <c r="A78" s="82" t="str">
        <f>IF(Draw!E77=0,"",Draw!E77)</f>
        <v/>
      </c>
      <c r="B78" s="81" t="str">
        <f t="shared" ref="B78" si="72">IF(A78="","",B$3)</f>
        <v/>
      </c>
      <c r="C78" s="83"/>
      <c r="D78" s="83"/>
      <c r="E78" s="83"/>
      <c r="F78" s="83"/>
      <c r="G78" s="83"/>
      <c r="H78" s="78" t="str">
        <f t="shared" ref="H78" si="73">IF(B78="","",IF(K78=5,(SUM(C78:G78)-MAX(C78:G78)-MIN(C78:G78))/3,IF(K78=4,(SUM(C78:G78)-MAX(C78:G78))/3,SUM(C78:G78)/3))*B78/7.6)</f>
        <v/>
      </c>
      <c r="I78" s="84"/>
      <c r="K78" s="76">
        <f t="shared" si="63"/>
        <v>0</v>
      </c>
    </row>
    <row r="79" spans="1:11" x14ac:dyDescent="0.25">
      <c r="A79" s="52"/>
      <c r="B79" s="43"/>
      <c r="C79" s="72"/>
      <c r="D79" s="72"/>
      <c r="E79" s="72"/>
      <c r="F79" s="72"/>
      <c r="G79" s="72"/>
      <c r="H79" s="28"/>
      <c r="I79" s="73"/>
      <c r="K79" s="76">
        <f t="shared" si="63"/>
        <v>0</v>
      </c>
    </row>
    <row r="80" spans="1:11" x14ac:dyDescent="0.25">
      <c r="A80" s="82" t="str">
        <f>IF(Draw!E79=0,"",Draw!E79)</f>
        <v/>
      </c>
      <c r="B80" s="81" t="str">
        <f t="shared" ref="B80" si="74">IF(A80="","",B$3)</f>
        <v/>
      </c>
      <c r="C80" s="83"/>
      <c r="D80" s="83"/>
      <c r="E80" s="83"/>
      <c r="F80" s="83"/>
      <c r="G80" s="83"/>
      <c r="H80" s="78" t="str">
        <f t="shared" ref="H80" si="75">IF(B80="","",IF(K80=5,(SUM(C80:G80)-MAX(C80:G80)-MIN(C80:G80))/3,IF(K80=4,(SUM(C80:G80)-MAX(C80:G80))/3,SUM(C80:G80)/3))*B80/7.6)</f>
        <v/>
      </c>
      <c r="I80" s="84"/>
      <c r="K80" s="76">
        <f t="shared" si="63"/>
        <v>0</v>
      </c>
    </row>
    <row r="81" spans="1:11" x14ac:dyDescent="0.25">
      <c r="A81" s="52"/>
      <c r="B81" s="43"/>
      <c r="C81" s="72"/>
      <c r="D81" s="72"/>
      <c r="E81" s="72"/>
      <c r="F81" s="72"/>
      <c r="G81" s="72"/>
      <c r="H81" s="28"/>
      <c r="I81" s="73"/>
      <c r="K81" s="76">
        <f t="shared" si="63"/>
        <v>0</v>
      </c>
    </row>
    <row r="82" spans="1:11" x14ac:dyDescent="0.25">
      <c r="A82" s="82" t="str">
        <f>IF(Draw!E81=0,"",Draw!E81)</f>
        <v/>
      </c>
      <c r="B82" s="81" t="str">
        <f t="shared" ref="B82" si="76">IF(A82="","",B$3)</f>
        <v/>
      </c>
      <c r="C82" s="83"/>
      <c r="D82" s="83"/>
      <c r="E82" s="83"/>
      <c r="F82" s="83"/>
      <c r="G82" s="83"/>
      <c r="H82" s="78" t="str">
        <f t="shared" ref="H82" si="77">IF(B82="","",IF(K82=5,(SUM(C82:G82)-MAX(C82:G82)-MIN(C82:G82))/3,IF(K82=4,(SUM(C82:G82)-MAX(C82:G82))/3,SUM(C82:G82)/3))*B82/7.6)</f>
        <v/>
      </c>
      <c r="I82" s="84"/>
      <c r="K82" s="76">
        <f t="shared" si="63"/>
        <v>0</v>
      </c>
    </row>
    <row r="83" spans="1:11" x14ac:dyDescent="0.25">
      <c r="A83" s="52"/>
      <c r="B83" s="43"/>
      <c r="C83" s="72"/>
      <c r="D83" s="72"/>
      <c r="E83" s="72"/>
      <c r="F83" s="72"/>
      <c r="G83" s="72"/>
      <c r="H83" s="28"/>
      <c r="I83" s="73"/>
      <c r="K83" s="76">
        <f t="shared" si="63"/>
        <v>0</v>
      </c>
    </row>
    <row r="84" spans="1:11" x14ac:dyDescent="0.25">
      <c r="A84" s="82" t="str">
        <f>IF(Draw!E83=0,"",Draw!E83)</f>
        <v/>
      </c>
      <c r="B84" s="81" t="str">
        <f t="shared" ref="B84" si="78">IF(A84="","",B$3)</f>
        <v/>
      </c>
      <c r="C84" s="83"/>
      <c r="D84" s="83"/>
      <c r="E84" s="83"/>
      <c r="F84" s="83"/>
      <c r="G84" s="83"/>
      <c r="H84" s="78" t="str">
        <f t="shared" ref="H84" si="79">IF(B84="","",IF(K84=5,(SUM(C84:G84)-MAX(C84:G84)-MIN(C84:G84))/3,IF(K84=4,(SUM(C84:G84)-MAX(C84:G84))/3,SUM(C84:G84)/3))*B84/7.6)</f>
        <v/>
      </c>
      <c r="I84" s="84"/>
      <c r="K84" s="76">
        <f t="shared" si="63"/>
        <v>0</v>
      </c>
    </row>
    <row r="85" spans="1:11" x14ac:dyDescent="0.25">
      <c r="A85" s="52"/>
      <c r="B85" s="43"/>
      <c r="C85" s="72"/>
      <c r="D85" s="72"/>
      <c r="E85" s="72"/>
      <c r="F85" s="72"/>
      <c r="G85" s="72"/>
      <c r="H85" s="28"/>
      <c r="I85" s="73"/>
      <c r="K85" s="76">
        <f t="shared" si="63"/>
        <v>0</v>
      </c>
    </row>
    <row r="86" spans="1:11" x14ac:dyDescent="0.25">
      <c r="A86" s="82" t="str">
        <f>IF(Draw!E85=0,"",Draw!E85)</f>
        <v/>
      </c>
      <c r="B86" s="81" t="str">
        <f t="shared" ref="B86" si="80">IF(A86="","",B$3)</f>
        <v/>
      </c>
      <c r="C86" s="83"/>
      <c r="D86" s="83"/>
      <c r="E86" s="83"/>
      <c r="F86" s="83"/>
      <c r="G86" s="83"/>
      <c r="H86" s="78" t="str">
        <f t="shared" ref="H86" si="81">IF(B86="","",IF(K86=5,(SUM(C86:G86)-MAX(C86:G86)-MIN(C86:G86))/3,IF(K86=4,(SUM(C86:G86)-MAX(C86:G86))/3,SUM(C86:G86)/3))*B86/7.6)</f>
        <v/>
      </c>
      <c r="I86" s="84"/>
      <c r="K86" s="76">
        <f t="shared" si="63"/>
        <v>0</v>
      </c>
    </row>
    <row r="87" spans="1:11" x14ac:dyDescent="0.25">
      <c r="A87" s="52"/>
      <c r="B87" s="43"/>
      <c r="C87" s="72"/>
      <c r="D87" s="72"/>
      <c r="E87" s="72"/>
      <c r="F87" s="72"/>
      <c r="G87" s="72"/>
      <c r="H87" s="28"/>
      <c r="I87" s="73"/>
      <c r="K87" s="76">
        <f t="shared" si="63"/>
        <v>0</v>
      </c>
    </row>
    <row r="88" spans="1:11" x14ac:dyDescent="0.25">
      <c r="A88" s="82" t="str">
        <f>IF(Draw!E87=0,"",Draw!E87)</f>
        <v/>
      </c>
      <c r="B88" s="81" t="str">
        <f t="shared" ref="B88" si="82">IF(A88="","",B$3)</f>
        <v/>
      </c>
      <c r="C88" s="83"/>
      <c r="D88" s="83"/>
      <c r="E88" s="83"/>
      <c r="F88" s="83"/>
      <c r="G88" s="83"/>
      <c r="H88" s="78" t="str">
        <f t="shared" ref="H88" si="83">IF(B88="","",IF(K88=5,(SUM(C88:G88)-MAX(C88:G88)-MIN(C88:G88))/3,IF(K88=4,(SUM(C88:G88)-MAX(C88:G88))/3,SUM(C88:G88)/3))*B88/7.6)</f>
        <v/>
      </c>
      <c r="I88" s="84"/>
      <c r="K88" s="76">
        <f t="shared" si="63"/>
        <v>0</v>
      </c>
    </row>
    <row r="89" spans="1:11" x14ac:dyDescent="0.25">
      <c r="A89" s="52"/>
      <c r="B89" s="43"/>
      <c r="C89" s="72"/>
      <c r="D89" s="72"/>
      <c r="E89" s="72"/>
      <c r="F89" s="72"/>
      <c r="G89" s="72"/>
      <c r="H89" s="28"/>
      <c r="I89" s="73"/>
      <c r="K89" s="76">
        <f t="shared" si="63"/>
        <v>0</v>
      </c>
    </row>
    <row r="90" spans="1:11" x14ac:dyDescent="0.25">
      <c r="A90" s="82" t="str">
        <f>IF(Draw!E89=0,"",Draw!E89)</f>
        <v/>
      </c>
      <c r="B90" s="81" t="str">
        <f t="shared" ref="B90" si="84">IF(A90="","",B$3)</f>
        <v/>
      </c>
      <c r="C90" s="83"/>
      <c r="D90" s="83"/>
      <c r="E90" s="83"/>
      <c r="F90" s="83"/>
      <c r="G90" s="83"/>
      <c r="H90" s="78" t="str">
        <f t="shared" ref="H90" si="85">IF(B90="","",IF(K90=5,(SUM(C90:G90)-MAX(C90:G90)-MIN(C90:G90))/3,IF(K90=4,(SUM(C90:G90)-MAX(C90:G90))/3,SUM(C90:G90)/3))*B90/7.6)</f>
        <v/>
      </c>
      <c r="I90" s="84"/>
      <c r="K90" s="76">
        <f t="shared" si="63"/>
        <v>0</v>
      </c>
    </row>
    <row r="91" spans="1:11" x14ac:dyDescent="0.25">
      <c r="A91" s="52"/>
      <c r="B91" s="43"/>
      <c r="C91" s="72"/>
      <c r="D91" s="72"/>
      <c r="E91" s="72"/>
      <c r="F91" s="72"/>
      <c r="G91" s="72"/>
      <c r="H91" s="28"/>
      <c r="I91" s="73"/>
      <c r="K91" s="76">
        <f t="shared" si="63"/>
        <v>0</v>
      </c>
    </row>
    <row r="92" spans="1:11" x14ac:dyDescent="0.25">
      <c r="A92" s="82" t="str">
        <f>IF(Draw!E91=0,"",Draw!E91)</f>
        <v/>
      </c>
      <c r="B92" s="81" t="str">
        <f t="shared" ref="B92" si="86">IF(A92="","",B$3)</f>
        <v/>
      </c>
      <c r="C92" s="83"/>
      <c r="D92" s="83"/>
      <c r="E92" s="83"/>
      <c r="F92" s="83"/>
      <c r="G92" s="83"/>
      <c r="H92" s="78" t="str">
        <f t="shared" ref="H92" si="87">IF(B92="","",IF(K92=5,(SUM(C92:G92)-MAX(C92:G92)-MIN(C92:G92))/3,IF(K92=4,(SUM(C92:G92)-MAX(C92:G92))/3,SUM(C92:G92)/3))*B92/7.6)</f>
        <v/>
      </c>
      <c r="I92" s="84"/>
      <c r="K92" s="76">
        <f t="shared" si="63"/>
        <v>0</v>
      </c>
    </row>
    <row r="93" spans="1:11" x14ac:dyDescent="0.25">
      <c r="A93" s="52"/>
      <c r="B93" s="43"/>
      <c r="C93" s="72"/>
      <c r="D93" s="72"/>
      <c r="E93" s="72"/>
      <c r="F93" s="72"/>
      <c r="G93" s="72"/>
      <c r="H93" s="28"/>
      <c r="I93" s="73"/>
      <c r="K93" s="76">
        <f t="shared" si="63"/>
        <v>0</v>
      </c>
    </row>
    <row r="94" spans="1:11" x14ac:dyDescent="0.25">
      <c r="A94" s="82" t="str">
        <f>IF(Draw!E93=0,"",Draw!E93)</f>
        <v/>
      </c>
      <c r="B94" s="81" t="str">
        <f t="shared" ref="B94" si="88">IF(A94="","",B$3)</f>
        <v/>
      </c>
      <c r="C94" s="83"/>
      <c r="D94" s="83"/>
      <c r="E94" s="83"/>
      <c r="F94" s="83"/>
      <c r="G94" s="83"/>
      <c r="H94" s="78" t="str">
        <f t="shared" ref="H94" si="89">IF(B94="","",IF(K94=5,(SUM(C94:G94)-MAX(C94:G94)-MIN(C94:G94))/3,IF(K94=4,(SUM(C94:G94)-MAX(C94:G94))/3,SUM(C94:G94)/3))*B94/7.6)</f>
        <v/>
      </c>
      <c r="I94" s="84"/>
      <c r="K94" s="76">
        <f t="shared" si="63"/>
        <v>0</v>
      </c>
    </row>
    <row r="95" spans="1:11" x14ac:dyDescent="0.25">
      <c r="A95" s="52"/>
      <c r="B95" s="43"/>
      <c r="C95" s="72"/>
      <c r="D95" s="72"/>
      <c r="E95" s="72"/>
      <c r="F95" s="72"/>
      <c r="G95" s="72"/>
      <c r="H95" s="28"/>
      <c r="I95" s="73"/>
      <c r="K95" s="76">
        <f t="shared" si="63"/>
        <v>0</v>
      </c>
    </row>
    <row r="96" spans="1:11" x14ac:dyDescent="0.25">
      <c r="A96" s="82" t="str">
        <f>IF(Draw!E95=0,"",Draw!E95)</f>
        <v/>
      </c>
      <c r="B96" s="81" t="str">
        <f t="shared" ref="B96" si="90">IF(A96="","",B$3)</f>
        <v/>
      </c>
      <c r="C96" s="83"/>
      <c r="D96" s="83"/>
      <c r="E96" s="83"/>
      <c r="F96" s="83"/>
      <c r="G96" s="83"/>
      <c r="H96" s="78" t="str">
        <f t="shared" ref="H96" si="91">IF(B96="","",IF(K96=5,(SUM(C96:G96)-MAX(C96:G96)-MIN(C96:G96))/3,IF(K96=4,(SUM(C96:G96)-MAX(C96:G96))/3,SUM(C96:G96)/3))*B96/7.6)</f>
        <v/>
      </c>
      <c r="I96" s="84"/>
      <c r="K96" s="76">
        <f t="shared" si="63"/>
        <v>0</v>
      </c>
    </row>
    <row r="97" spans="1:11" x14ac:dyDescent="0.25">
      <c r="A97" s="52"/>
      <c r="B97" s="43"/>
      <c r="C97" s="72"/>
      <c r="D97" s="72"/>
      <c r="E97" s="72"/>
      <c r="F97" s="72"/>
      <c r="G97" s="72"/>
      <c r="H97" s="28"/>
      <c r="I97" s="73"/>
      <c r="K97" s="76">
        <f t="shared" si="63"/>
        <v>0</v>
      </c>
    </row>
    <row r="98" spans="1:11" x14ac:dyDescent="0.25">
      <c r="A98" s="82" t="str">
        <f>IF(Draw!E97=0,"",Draw!E97)</f>
        <v/>
      </c>
      <c r="B98" s="81" t="str">
        <f t="shared" ref="B98" si="92">IF(A98="","",B$3)</f>
        <v/>
      </c>
      <c r="C98" s="83"/>
      <c r="D98" s="83"/>
      <c r="E98" s="83"/>
      <c r="F98" s="83"/>
      <c r="G98" s="83"/>
      <c r="H98" s="78" t="str">
        <f t="shared" ref="H98" si="93">IF(B98="","",IF(K98=5,(SUM(C98:G98)-MAX(C98:G98)-MIN(C98:G98))/3,IF(K98=4,(SUM(C98:G98)-MAX(C98:G98))/3,SUM(C98:G98)/3))*B98/7.6)</f>
        <v/>
      </c>
      <c r="I98" s="84"/>
      <c r="K98" s="76">
        <f t="shared" si="63"/>
        <v>0</v>
      </c>
    </row>
    <row r="99" spans="1:11" x14ac:dyDescent="0.25">
      <c r="A99" s="52"/>
      <c r="B99" s="43"/>
      <c r="C99" s="72"/>
      <c r="D99" s="72"/>
      <c r="E99" s="72"/>
      <c r="F99" s="72"/>
      <c r="G99" s="72"/>
      <c r="H99" s="28"/>
      <c r="I99" s="73"/>
      <c r="K99" s="76">
        <f t="shared" si="63"/>
        <v>0</v>
      </c>
    </row>
    <row r="100" spans="1:11" x14ac:dyDescent="0.25">
      <c r="A100" s="82" t="str">
        <f>IF(Draw!E99=0,"",Draw!E99)</f>
        <v/>
      </c>
      <c r="B100" s="81" t="str">
        <f t="shared" ref="B100" si="94">IF(A100="","",B$3)</f>
        <v/>
      </c>
      <c r="C100" s="83"/>
      <c r="D100" s="83"/>
      <c r="E100" s="83"/>
      <c r="F100" s="83"/>
      <c r="G100" s="83"/>
      <c r="H100" s="78" t="str">
        <f t="shared" ref="H100" si="95">IF(B100="","",IF(K100=5,(SUM(C100:G100)-MAX(C100:G100)-MIN(C100:G100))/3,IF(K100=4,(SUM(C100:G100)-MAX(C100:G100))/3,SUM(C100:G100)/3))*B100/7.6)</f>
        <v/>
      </c>
      <c r="I100" s="84"/>
      <c r="K100" s="76">
        <f t="shared" si="63"/>
        <v>0</v>
      </c>
    </row>
    <row r="101" spans="1:11" x14ac:dyDescent="0.25">
      <c r="A101" s="52"/>
      <c r="B101" s="43"/>
      <c r="C101" s="72"/>
      <c r="D101" s="72"/>
      <c r="E101" s="72"/>
      <c r="F101" s="72"/>
      <c r="G101" s="72"/>
      <c r="H101" s="28"/>
      <c r="I101" s="73"/>
      <c r="K101" s="76">
        <f t="shared" si="63"/>
        <v>0</v>
      </c>
    </row>
    <row r="102" spans="1:11" x14ac:dyDescent="0.25">
      <c r="A102" s="82" t="str">
        <f>IF(Draw!E101=0,"",Draw!E101)</f>
        <v/>
      </c>
      <c r="B102" s="81" t="str">
        <f t="shared" ref="B102" si="96">IF(A102="","",B$3)</f>
        <v/>
      </c>
      <c r="C102" s="83"/>
      <c r="D102" s="83"/>
      <c r="E102" s="83"/>
      <c r="F102" s="83"/>
      <c r="G102" s="83"/>
      <c r="H102" s="78" t="str">
        <f t="shared" ref="H102" si="97">IF(B102="","",IF(K102=5,(SUM(C102:G102)-MAX(C102:G102)-MIN(C102:G102))/3,IF(K102=4,(SUM(C102:G102)-MAX(C102:G102))/3,SUM(C102:G102)/3))*B102/7.6)</f>
        <v/>
      </c>
      <c r="I102" s="84"/>
      <c r="K102" s="76">
        <f t="shared" si="63"/>
        <v>0</v>
      </c>
    </row>
    <row r="103" spans="1:11" x14ac:dyDescent="0.25">
      <c r="A103" s="52"/>
      <c r="B103" s="43"/>
      <c r="C103" s="72"/>
      <c r="D103" s="72"/>
      <c r="E103" s="72"/>
      <c r="F103" s="72"/>
      <c r="G103" s="72"/>
      <c r="H103" s="28"/>
      <c r="I103" s="73"/>
      <c r="K103" s="76">
        <f t="shared" si="63"/>
        <v>0</v>
      </c>
    </row>
    <row r="104" spans="1:11" x14ac:dyDescent="0.25">
      <c r="A104" s="82" t="str">
        <f>IF(Draw!E103=0,"",Draw!E103)</f>
        <v/>
      </c>
      <c r="B104" s="81" t="str">
        <f t="shared" ref="B104" si="98">IF(A104="","",B$3)</f>
        <v/>
      </c>
      <c r="C104" s="83"/>
      <c r="D104" s="83"/>
      <c r="E104" s="83"/>
      <c r="F104" s="83"/>
      <c r="G104" s="83"/>
      <c r="H104" s="78" t="str">
        <f t="shared" ref="H104" si="99">IF(B104="","",IF(K104=5,(SUM(C104:G104)-MAX(C104:G104)-MIN(C104:G104))/3,IF(K104=4,(SUM(C104:G104)-MAX(C104:G104))/3,SUM(C104:G104)/3))*B104/7.6)</f>
        <v/>
      </c>
      <c r="I104" s="84"/>
      <c r="K104" s="76">
        <f t="shared" si="63"/>
        <v>0</v>
      </c>
    </row>
    <row r="105" spans="1:11" x14ac:dyDescent="0.25">
      <c r="A105" s="52"/>
      <c r="B105" s="43"/>
      <c r="C105" s="72"/>
      <c r="D105" s="72"/>
      <c r="E105" s="72"/>
      <c r="F105" s="72"/>
      <c r="G105" s="72"/>
      <c r="H105" s="28"/>
      <c r="I105" s="73"/>
      <c r="K105" s="76">
        <f t="shared" si="63"/>
        <v>0</v>
      </c>
    </row>
    <row r="106" spans="1:11" x14ac:dyDescent="0.25">
      <c r="A106" s="82" t="str">
        <f>IF(Draw!E105=0,"",Draw!E105)</f>
        <v/>
      </c>
      <c r="B106" s="81" t="str">
        <f t="shared" ref="B106" si="100">IF(A106="","",B$3)</f>
        <v/>
      </c>
      <c r="C106" s="83"/>
      <c r="D106" s="83"/>
      <c r="E106" s="83"/>
      <c r="F106" s="83"/>
      <c r="G106" s="83"/>
      <c r="H106" s="78" t="str">
        <f t="shared" ref="H106" si="101">IF(B106="","",IF(K106=5,(SUM(C106:G106)-MAX(C106:G106)-MIN(C106:G106))/3,IF(K106=4,(SUM(C106:G106)-MAX(C106:G106))/3,SUM(C106:G106)/3))*B106/7.6)</f>
        <v/>
      </c>
      <c r="I106" s="84"/>
      <c r="K106" s="76">
        <f t="shared" si="63"/>
        <v>0</v>
      </c>
    </row>
    <row r="107" spans="1:11" x14ac:dyDescent="0.25">
      <c r="A107" s="52"/>
      <c r="B107" s="43"/>
      <c r="C107" s="72"/>
      <c r="D107" s="72"/>
      <c r="E107" s="72"/>
      <c r="F107" s="72"/>
      <c r="G107" s="72"/>
      <c r="H107" s="28"/>
      <c r="I107" s="73"/>
      <c r="K107" s="76">
        <f t="shared" si="63"/>
        <v>0</v>
      </c>
    </row>
    <row r="108" spans="1:11" x14ac:dyDescent="0.25">
      <c r="A108" s="82" t="str">
        <f>IF(Draw!E107=0,"",Draw!E107)</f>
        <v/>
      </c>
      <c r="B108" s="81" t="str">
        <f t="shared" ref="B108" si="102">IF(A108="","",B$3)</f>
        <v/>
      </c>
      <c r="C108" s="83"/>
      <c r="D108" s="83"/>
      <c r="E108" s="83"/>
      <c r="F108" s="83"/>
      <c r="G108" s="83"/>
      <c r="H108" s="78" t="str">
        <f t="shared" ref="H108" si="103">IF(B108="","",IF(K108=5,(SUM(C108:G108)-MAX(C108:G108)-MIN(C108:G108))/3,IF(K108=4,(SUM(C108:G108)-MAX(C108:G108))/3,SUM(C108:G108)/3))*B108/7.6)</f>
        <v/>
      </c>
      <c r="I108" s="84"/>
      <c r="K108" s="76">
        <f t="shared" si="63"/>
        <v>0</v>
      </c>
    </row>
    <row r="109" spans="1:11" x14ac:dyDescent="0.25">
      <c r="A109" s="52"/>
      <c r="B109" s="43"/>
      <c r="C109" s="72"/>
      <c r="D109" s="72"/>
      <c r="E109" s="72"/>
      <c r="F109" s="72"/>
      <c r="G109" s="72"/>
      <c r="H109" s="28"/>
      <c r="I109" s="73"/>
      <c r="K109" s="76">
        <f t="shared" si="63"/>
        <v>0</v>
      </c>
    </row>
    <row r="110" spans="1:11" x14ac:dyDescent="0.25">
      <c r="A110" s="82" t="str">
        <f>IF(Draw!E109=0,"",Draw!E109)</f>
        <v/>
      </c>
      <c r="B110" s="81" t="str">
        <f t="shared" ref="B110" si="104">IF(A110="","",B$3)</f>
        <v/>
      </c>
      <c r="C110" s="83"/>
      <c r="D110" s="83"/>
      <c r="E110" s="83"/>
      <c r="F110" s="83"/>
      <c r="G110" s="83"/>
      <c r="H110" s="78" t="str">
        <f t="shared" ref="H110" si="105">IF(B110="","",IF(K110=5,(SUM(C110:G110)-MAX(C110:G110)-MIN(C110:G110))/3,IF(K110=4,(SUM(C110:G110)-MAX(C110:G110))/3,SUM(C110:G110)/3))*B110/7.6)</f>
        <v/>
      </c>
      <c r="I110" s="84"/>
      <c r="K110" s="76">
        <f t="shared" si="63"/>
        <v>0</v>
      </c>
    </row>
    <row r="111" spans="1:11" x14ac:dyDescent="0.25">
      <c r="A111" s="52"/>
      <c r="B111" s="43"/>
      <c r="C111" s="72"/>
      <c r="D111" s="72"/>
      <c r="E111" s="72"/>
      <c r="F111" s="72"/>
      <c r="G111" s="72"/>
      <c r="H111" s="28"/>
      <c r="I111" s="73"/>
      <c r="K111" s="76">
        <f t="shared" si="63"/>
        <v>0</v>
      </c>
    </row>
    <row r="112" spans="1:11" x14ac:dyDescent="0.25">
      <c r="A112" s="82" t="str">
        <f>IF(Draw!E111=0,"",Draw!E111)</f>
        <v/>
      </c>
      <c r="B112" s="81" t="str">
        <f t="shared" ref="B112" si="106">IF(A112="","",B$3)</f>
        <v/>
      </c>
      <c r="C112" s="83"/>
      <c r="D112" s="83"/>
      <c r="E112" s="83"/>
      <c r="F112" s="83"/>
      <c r="G112" s="83"/>
      <c r="H112" s="78" t="str">
        <f t="shared" ref="H112" si="107">IF(B112="","",IF(K112=5,(SUM(C112:G112)-MAX(C112:G112)-MIN(C112:G112))/3,IF(K112=4,(SUM(C112:G112)-MAX(C112:G112))/3,SUM(C112:G112)/3))*B112/7.6)</f>
        <v/>
      </c>
      <c r="I112" s="84"/>
      <c r="K112" s="76">
        <f t="shared" si="63"/>
        <v>0</v>
      </c>
    </row>
    <row r="113" spans="1:11" x14ac:dyDescent="0.25">
      <c r="A113" s="52"/>
      <c r="B113" s="43"/>
      <c r="C113" s="72"/>
      <c r="D113" s="72"/>
      <c r="E113" s="72"/>
      <c r="F113" s="72"/>
      <c r="G113" s="72"/>
      <c r="H113" s="28"/>
      <c r="I113" s="73"/>
      <c r="K113" s="76">
        <f t="shared" si="63"/>
        <v>0</v>
      </c>
    </row>
    <row r="114" spans="1:11" x14ac:dyDescent="0.25">
      <c r="A114" s="82" t="str">
        <f>IF(Draw!E113=0,"",Draw!E113)</f>
        <v/>
      </c>
      <c r="B114" s="81" t="str">
        <f t="shared" ref="B114" si="108">IF(A114="","",B$3)</f>
        <v/>
      </c>
      <c r="C114" s="83"/>
      <c r="D114" s="83"/>
      <c r="E114" s="83"/>
      <c r="F114" s="83"/>
      <c r="G114" s="83"/>
      <c r="H114" s="78" t="str">
        <f t="shared" ref="H114" si="109">IF(B114="","",IF(K114=5,(SUM(C114:G114)-MAX(C114:G114)-MIN(C114:G114))/3,IF(K114=4,(SUM(C114:G114)-MAX(C114:G114))/3,SUM(C114:G114)/3))*B114/7.6)</f>
        <v/>
      </c>
      <c r="I114" s="84"/>
      <c r="K114" s="76">
        <f t="shared" si="63"/>
        <v>0</v>
      </c>
    </row>
    <row r="115" spans="1:11" x14ac:dyDescent="0.25">
      <c r="A115" s="52"/>
      <c r="B115" s="43"/>
      <c r="C115" s="72"/>
      <c r="D115" s="72"/>
      <c r="E115" s="72"/>
      <c r="F115" s="72"/>
      <c r="G115" s="72"/>
      <c r="H115" s="28"/>
      <c r="I115" s="73"/>
      <c r="K115" s="76">
        <f t="shared" si="63"/>
        <v>0</v>
      </c>
    </row>
    <row r="116" spans="1:11" x14ac:dyDescent="0.25">
      <c r="A116" s="82" t="str">
        <f>IF(Draw!E115=0,"",Draw!E115)</f>
        <v/>
      </c>
      <c r="B116" s="81" t="str">
        <f t="shared" ref="B116" si="110">IF(A116="","",B$3)</f>
        <v/>
      </c>
      <c r="C116" s="83"/>
      <c r="D116" s="83"/>
      <c r="E116" s="83"/>
      <c r="F116" s="83"/>
      <c r="G116" s="83"/>
      <c r="H116" s="78" t="str">
        <f t="shared" ref="H116" si="111">IF(B116="","",IF(K116=5,(SUM(C116:G116)-MAX(C116:G116)-MIN(C116:G116))/3,IF(K116=4,(SUM(C116:G116)-MAX(C116:G116))/3,SUM(C116:G116)/3))*B116/7.6)</f>
        <v/>
      </c>
      <c r="I116" s="84"/>
      <c r="K116" s="76">
        <f t="shared" si="63"/>
        <v>0</v>
      </c>
    </row>
    <row r="117" spans="1:11" x14ac:dyDescent="0.25">
      <c r="A117" s="52"/>
      <c r="B117" s="43"/>
      <c r="C117" s="72"/>
      <c r="D117" s="72"/>
      <c r="E117" s="72"/>
      <c r="F117" s="72"/>
      <c r="G117" s="72"/>
      <c r="H117" s="28"/>
      <c r="I117" s="73"/>
      <c r="K117" s="76">
        <f t="shared" si="63"/>
        <v>0</v>
      </c>
    </row>
    <row r="118" spans="1:11" x14ac:dyDescent="0.25">
      <c r="A118" s="82" t="str">
        <f>IF(Draw!E117=0,"",Draw!E117)</f>
        <v/>
      </c>
      <c r="B118" s="81" t="str">
        <f t="shared" ref="B118" si="112">IF(A118="","",B$3)</f>
        <v/>
      </c>
      <c r="C118" s="83"/>
      <c r="D118" s="83"/>
      <c r="E118" s="83"/>
      <c r="F118" s="83"/>
      <c r="G118" s="83"/>
      <c r="H118" s="78" t="str">
        <f t="shared" ref="H118" si="113">IF(B118="","",IF(K118=5,(SUM(C118:G118)-MAX(C118:G118)-MIN(C118:G118))/3,IF(K118=4,(SUM(C118:G118)-MAX(C118:G118))/3,SUM(C118:G118)/3))*B118/7.6)</f>
        <v/>
      </c>
      <c r="I118" s="84"/>
      <c r="K118" s="76">
        <f t="shared" si="63"/>
        <v>0</v>
      </c>
    </row>
    <row r="119" spans="1:11" x14ac:dyDescent="0.25">
      <c r="A119" s="52"/>
      <c r="B119" s="43"/>
      <c r="C119" s="72"/>
      <c r="D119" s="72"/>
      <c r="E119" s="72"/>
      <c r="F119" s="72"/>
      <c r="G119" s="72"/>
      <c r="H119" s="28"/>
      <c r="I119" s="73"/>
      <c r="K119" s="76">
        <f t="shared" si="63"/>
        <v>0</v>
      </c>
    </row>
    <row r="120" spans="1:11" x14ac:dyDescent="0.25">
      <c r="A120" s="82" t="str">
        <f>IF(Draw!E119=0,"",Draw!E119)</f>
        <v/>
      </c>
      <c r="B120" s="81" t="str">
        <f t="shared" ref="B120" si="114">IF(A120="","",B$3)</f>
        <v/>
      </c>
      <c r="C120" s="83"/>
      <c r="D120" s="83"/>
      <c r="E120" s="83"/>
      <c r="F120" s="83"/>
      <c r="G120" s="83"/>
      <c r="H120" s="78" t="str">
        <f t="shared" ref="H120" si="115">IF(B120="","",IF(K120=5,(SUM(C120:G120)-MAX(C120:G120)-MIN(C120:G120))/3,IF(K120=4,(SUM(C120:G120)-MAX(C120:G120))/3,SUM(C120:G120)/3))*B120/7.6)</f>
        <v/>
      </c>
      <c r="I120" s="84"/>
      <c r="K120" s="76">
        <f t="shared" si="63"/>
        <v>0</v>
      </c>
    </row>
    <row r="121" spans="1:11" x14ac:dyDescent="0.25">
      <c r="A121" s="52"/>
      <c r="B121" s="43"/>
      <c r="C121" s="72"/>
      <c r="D121" s="72"/>
      <c r="E121" s="72"/>
      <c r="F121" s="72"/>
      <c r="G121" s="72"/>
      <c r="H121" s="28"/>
      <c r="I121" s="73"/>
      <c r="K121" s="76">
        <f t="shared" si="63"/>
        <v>0</v>
      </c>
    </row>
    <row r="122" spans="1:11" x14ac:dyDescent="0.25">
      <c r="A122" s="82" t="str">
        <f>IF(Draw!E121=0,"",Draw!E121)</f>
        <v/>
      </c>
      <c r="B122" s="81" t="str">
        <f t="shared" ref="B122" si="116">IF(A122="","",B$3)</f>
        <v/>
      </c>
      <c r="C122" s="83"/>
      <c r="D122" s="83"/>
      <c r="E122" s="83"/>
      <c r="F122" s="83"/>
      <c r="G122" s="83"/>
      <c r="H122" s="78" t="str">
        <f t="shared" ref="H122" si="117">IF(B122="","",IF(K122=5,(SUM(C122:G122)-MAX(C122:G122)-MIN(C122:G122))/3,IF(K122=4,(SUM(C122:G122)-MAX(C122:G122))/3,SUM(C122:G122)/3))*B122/7.6)</f>
        <v/>
      </c>
      <c r="I122" s="84"/>
      <c r="K122" s="76">
        <f t="shared" si="63"/>
        <v>0</v>
      </c>
    </row>
    <row r="123" spans="1:11" x14ac:dyDescent="0.25">
      <c r="A123" s="52"/>
      <c r="B123" s="43"/>
      <c r="C123" s="72"/>
      <c r="D123" s="72"/>
      <c r="E123" s="72"/>
      <c r="F123" s="72"/>
      <c r="G123" s="72"/>
      <c r="H123" s="28"/>
      <c r="I123" s="73"/>
      <c r="K123" s="76">
        <f t="shared" si="63"/>
        <v>0</v>
      </c>
    </row>
    <row r="124" spans="1:11" x14ac:dyDescent="0.25">
      <c r="A124" s="82" t="str">
        <f>IF(Draw!E123=0,"",Draw!E123)</f>
        <v/>
      </c>
      <c r="B124" s="81" t="str">
        <f t="shared" ref="B124" si="118">IF(A124="","",B$3)</f>
        <v/>
      </c>
      <c r="C124" s="83"/>
      <c r="D124" s="83"/>
      <c r="E124" s="83"/>
      <c r="F124" s="83"/>
      <c r="G124" s="83"/>
      <c r="H124" s="78" t="str">
        <f t="shared" ref="H124" si="119">IF(B124="","",IF(K124=5,(SUM(C124:G124)-MAX(C124:G124)-MIN(C124:G124))/3,IF(K124=4,(SUM(C124:G124)-MAX(C124:G124))/3,SUM(C124:G124)/3))*B124/7.6)</f>
        <v/>
      </c>
      <c r="I124" s="84"/>
      <c r="K124" s="76">
        <f t="shared" si="63"/>
        <v>0</v>
      </c>
    </row>
    <row r="125" spans="1:11" x14ac:dyDescent="0.25">
      <c r="A125" s="52"/>
      <c r="B125" s="43"/>
      <c r="C125" s="72"/>
      <c r="D125" s="72"/>
      <c r="E125" s="72"/>
      <c r="F125" s="72"/>
      <c r="G125" s="72"/>
      <c r="H125" s="28"/>
      <c r="I125" s="73"/>
      <c r="K125" s="76">
        <f t="shared" si="63"/>
        <v>0</v>
      </c>
    </row>
    <row r="126" spans="1:11" x14ac:dyDescent="0.25">
      <c r="A126" s="82" t="str">
        <f>IF(Draw!E125=0,"",Draw!E125)</f>
        <v/>
      </c>
      <c r="B126" s="81" t="str">
        <f t="shared" ref="B126" si="120">IF(A126="","",B$3)</f>
        <v/>
      </c>
      <c r="C126" s="83"/>
      <c r="D126" s="83"/>
      <c r="E126" s="83"/>
      <c r="F126" s="83"/>
      <c r="G126" s="83"/>
      <c r="H126" s="78" t="str">
        <f t="shared" ref="H126" si="121">IF(B126="","",IF(K126=5,(SUM(C126:G126)-MAX(C126:G126)-MIN(C126:G126))/3,IF(K126=4,(SUM(C126:G126)-MAX(C126:G126))/3,SUM(C126:G126)/3))*B126/7.6)</f>
        <v/>
      </c>
      <c r="I126" s="84"/>
      <c r="K126" s="76">
        <f t="shared" si="63"/>
        <v>0</v>
      </c>
    </row>
    <row r="127" spans="1:11" x14ac:dyDescent="0.25">
      <c r="A127" s="52"/>
      <c r="B127" s="43"/>
      <c r="C127" s="72"/>
      <c r="D127" s="72"/>
      <c r="E127" s="72"/>
      <c r="F127" s="72"/>
      <c r="G127" s="72"/>
      <c r="H127" s="28"/>
      <c r="I127" s="73"/>
      <c r="K127" s="76">
        <f t="shared" si="63"/>
        <v>0</v>
      </c>
    </row>
    <row r="128" spans="1:11" x14ac:dyDescent="0.25">
      <c r="A128" s="82" t="str">
        <f>IF(Draw!E127=0,"",Draw!E127)</f>
        <v/>
      </c>
      <c r="B128" s="81" t="str">
        <f t="shared" ref="B128" si="122">IF(A128="","",B$3)</f>
        <v/>
      </c>
      <c r="C128" s="83"/>
      <c r="D128" s="83"/>
      <c r="E128" s="83"/>
      <c r="F128" s="83"/>
      <c r="G128" s="83"/>
      <c r="H128" s="78" t="str">
        <f t="shared" ref="H128" si="123">IF(B128="","",IF(K128=5,(SUM(C128:G128)-MAX(C128:G128)-MIN(C128:G128))/3,IF(K128=4,(SUM(C128:G128)-MAX(C128:G128))/3,SUM(C128:G128)/3))*B128/7.6)</f>
        <v/>
      </c>
      <c r="I128" s="84"/>
      <c r="K128" s="76">
        <f t="shared" si="63"/>
        <v>0</v>
      </c>
    </row>
    <row r="129" spans="1:11" x14ac:dyDescent="0.25">
      <c r="A129" s="52"/>
      <c r="B129" s="43"/>
      <c r="C129" s="72"/>
      <c r="D129" s="72"/>
      <c r="E129" s="72"/>
      <c r="F129" s="72"/>
      <c r="G129" s="72"/>
      <c r="H129" s="28"/>
      <c r="I129" s="73"/>
      <c r="K129" s="76">
        <f t="shared" si="63"/>
        <v>0</v>
      </c>
    </row>
    <row r="130" spans="1:11" x14ac:dyDescent="0.25">
      <c r="A130" s="82" t="str">
        <f>IF(Draw!E129=0,"",Draw!E129)</f>
        <v/>
      </c>
      <c r="B130" s="81" t="str">
        <f t="shared" ref="B130" si="124">IF(A130="","",B$3)</f>
        <v/>
      </c>
      <c r="C130" s="83"/>
      <c r="D130" s="83"/>
      <c r="E130" s="83"/>
      <c r="F130" s="83"/>
      <c r="G130" s="83"/>
      <c r="H130" s="78" t="str">
        <f t="shared" ref="H130" si="125">IF(B130="","",IF(K130=5,(SUM(C130:G130)-MAX(C130:G130)-MIN(C130:G130))/3,IF(K130=4,(SUM(C130:G130)-MAX(C130:G130))/3,SUM(C130:G130)/3))*B130/7.6)</f>
        <v/>
      </c>
      <c r="I130" s="84"/>
      <c r="K130" s="76">
        <f t="shared" si="63"/>
        <v>0</v>
      </c>
    </row>
    <row r="131" spans="1:11" x14ac:dyDescent="0.25">
      <c r="A131" s="52"/>
      <c r="B131" s="43"/>
      <c r="C131" s="72"/>
      <c r="D131" s="72"/>
      <c r="E131" s="72"/>
      <c r="F131" s="72"/>
      <c r="G131" s="72"/>
      <c r="H131" s="28"/>
      <c r="I131" s="73"/>
      <c r="K131" s="76">
        <f t="shared" si="63"/>
        <v>0</v>
      </c>
    </row>
    <row r="132" spans="1:11" x14ac:dyDescent="0.25">
      <c r="A132" s="82" t="str">
        <f>IF(Draw!E131=0,"",Draw!E131)</f>
        <v/>
      </c>
      <c r="B132" s="81" t="str">
        <f t="shared" ref="B132" si="126">IF(A132="","",B$3)</f>
        <v/>
      </c>
      <c r="C132" s="83"/>
      <c r="D132" s="83"/>
      <c r="E132" s="83"/>
      <c r="F132" s="83"/>
      <c r="G132" s="83"/>
      <c r="H132" s="78" t="str">
        <f t="shared" ref="H132" si="127">IF(B132="","",IF(K132=5,(SUM(C132:G132)-MAX(C132:G132)-MIN(C132:G132))/3,IF(K132=4,(SUM(C132:G132)-MAX(C132:G132))/3,SUM(C132:G132)/3))*B132/7.6)</f>
        <v/>
      </c>
      <c r="I132" s="84"/>
      <c r="K132" s="76">
        <f t="shared" ref="K132:K150" si="128">COUNT(C132:G132)</f>
        <v>0</v>
      </c>
    </row>
    <row r="133" spans="1:11" x14ac:dyDescent="0.25">
      <c r="A133" s="52"/>
      <c r="B133" s="43"/>
      <c r="C133" s="72"/>
      <c r="D133" s="72"/>
      <c r="E133" s="72"/>
      <c r="F133" s="72"/>
      <c r="G133" s="72"/>
      <c r="H133" s="28"/>
      <c r="I133" s="73"/>
      <c r="K133" s="76">
        <f t="shared" si="128"/>
        <v>0</v>
      </c>
    </row>
    <row r="134" spans="1:11" x14ac:dyDescent="0.25">
      <c r="A134" s="82" t="str">
        <f>IF(Draw!E133=0,"",Draw!E133)</f>
        <v/>
      </c>
      <c r="B134" s="81" t="str">
        <f t="shared" ref="B134" si="129">IF(A134="","",B$3)</f>
        <v/>
      </c>
      <c r="C134" s="83"/>
      <c r="D134" s="83"/>
      <c r="E134" s="83"/>
      <c r="F134" s="83"/>
      <c r="G134" s="83"/>
      <c r="H134" s="78" t="str">
        <f t="shared" ref="H134" si="130">IF(B134="","",IF(K134=5,(SUM(C134:G134)-MAX(C134:G134)-MIN(C134:G134))/3,IF(K134=4,(SUM(C134:G134)-MAX(C134:G134))/3,SUM(C134:G134)/3))*B134/7.6)</f>
        <v/>
      </c>
      <c r="I134" s="84"/>
      <c r="K134" s="76">
        <f t="shared" si="128"/>
        <v>0</v>
      </c>
    </row>
    <row r="135" spans="1:11" x14ac:dyDescent="0.25">
      <c r="A135" s="52"/>
      <c r="B135" s="43"/>
      <c r="C135" s="72"/>
      <c r="D135" s="72"/>
      <c r="E135" s="72"/>
      <c r="F135" s="72"/>
      <c r="G135" s="72"/>
      <c r="H135" s="28"/>
      <c r="I135" s="73"/>
      <c r="K135" s="76">
        <f t="shared" si="128"/>
        <v>0</v>
      </c>
    </row>
    <row r="136" spans="1:11" x14ac:dyDescent="0.25">
      <c r="A136" s="82" t="str">
        <f>IF(Draw!E135=0,"",Draw!E135)</f>
        <v/>
      </c>
      <c r="B136" s="81" t="str">
        <f t="shared" ref="B136" si="131">IF(A136="","",B$3)</f>
        <v/>
      </c>
      <c r="C136" s="83"/>
      <c r="D136" s="83"/>
      <c r="E136" s="83"/>
      <c r="F136" s="83"/>
      <c r="G136" s="83"/>
      <c r="H136" s="78" t="str">
        <f t="shared" ref="H136" si="132">IF(B136="","",IF(K136=5,(SUM(C136:G136)-MAX(C136:G136)-MIN(C136:G136))/3,IF(K136=4,(SUM(C136:G136)-MAX(C136:G136))/3,SUM(C136:G136)/3))*B136/7.6)</f>
        <v/>
      </c>
      <c r="I136" s="84"/>
      <c r="K136" s="76">
        <f t="shared" si="128"/>
        <v>0</v>
      </c>
    </row>
    <row r="137" spans="1:11" x14ac:dyDescent="0.25">
      <c r="A137" s="52"/>
      <c r="B137" s="43"/>
      <c r="C137" s="72"/>
      <c r="D137" s="72"/>
      <c r="E137" s="72"/>
      <c r="F137" s="72"/>
      <c r="G137" s="72"/>
      <c r="H137" s="28"/>
      <c r="I137" s="73"/>
      <c r="K137" s="76">
        <f t="shared" si="128"/>
        <v>0</v>
      </c>
    </row>
    <row r="138" spans="1:11" x14ac:dyDescent="0.25">
      <c r="A138" s="82" t="str">
        <f>IF(Draw!E137=0,"",Draw!E137)</f>
        <v/>
      </c>
      <c r="B138" s="81" t="str">
        <f t="shared" ref="B138" si="133">IF(A138="","",B$3)</f>
        <v/>
      </c>
      <c r="C138" s="83"/>
      <c r="D138" s="83"/>
      <c r="E138" s="83"/>
      <c r="F138" s="83"/>
      <c r="G138" s="83"/>
      <c r="H138" s="78" t="str">
        <f t="shared" ref="H138" si="134">IF(B138="","",IF(K138=5,(SUM(C138:G138)-MAX(C138:G138)-MIN(C138:G138))/3,IF(K138=4,(SUM(C138:G138)-MAX(C138:G138))/3,SUM(C138:G138)/3))*B138/7.6)</f>
        <v/>
      </c>
      <c r="I138" s="84"/>
      <c r="K138" s="76">
        <f t="shared" si="128"/>
        <v>0</v>
      </c>
    </row>
    <row r="139" spans="1:11" x14ac:dyDescent="0.25">
      <c r="A139" s="52"/>
      <c r="B139" s="43"/>
      <c r="C139" s="72"/>
      <c r="D139" s="72"/>
      <c r="E139" s="72"/>
      <c r="F139" s="72"/>
      <c r="G139" s="72"/>
      <c r="H139" s="28"/>
      <c r="I139" s="73"/>
      <c r="K139" s="76">
        <f t="shared" si="128"/>
        <v>0</v>
      </c>
    </row>
    <row r="140" spans="1:11" x14ac:dyDescent="0.25">
      <c r="A140" s="82" t="str">
        <f>IF(Draw!E139=0,"",Draw!E139)</f>
        <v/>
      </c>
      <c r="B140" s="81" t="str">
        <f t="shared" ref="B140" si="135">IF(A140="","",B$3)</f>
        <v/>
      </c>
      <c r="C140" s="83"/>
      <c r="D140" s="83"/>
      <c r="E140" s="83"/>
      <c r="F140" s="83"/>
      <c r="G140" s="83"/>
      <c r="H140" s="78" t="str">
        <f t="shared" ref="H140" si="136">IF(B140="","",IF(K140=5,(SUM(C140:G140)-MAX(C140:G140)-MIN(C140:G140))/3,IF(K140=4,(SUM(C140:G140)-MAX(C140:G140))/3,SUM(C140:G140)/3))*B140/7.6)</f>
        <v/>
      </c>
      <c r="I140" s="84"/>
      <c r="K140" s="76">
        <f t="shared" si="128"/>
        <v>0</v>
      </c>
    </row>
    <row r="141" spans="1:11" x14ac:dyDescent="0.25">
      <c r="A141" s="52"/>
      <c r="B141" s="43"/>
      <c r="C141" s="72"/>
      <c r="D141" s="72"/>
      <c r="E141" s="72"/>
      <c r="F141" s="72"/>
      <c r="G141" s="72"/>
      <c r="H141" s="28"/>
      <c r="I141" s="73"/>
      <c r="K141" s="76">
        <f t="shared" si="128"/>
        <v>0</v>
      </c>
    </row>
    <row r="142" spans="1:11" x14ac:dyDescent="0.25">
      <c r="A142" s="82" t="str">
        <f>IF(Draw!E141=0,"",Draw!E141)</f>
        <v/>
      </c>
      <c r="B142" s="81" t="str">
        <f t="shared" ref="B142" si="137">IF(A142="","",B$3)</f>
        <v/>
      </c>
      <c r="C142" s="83"/>
      <c r="D142" s="83"/>
      <c r="E142" s="83"/>
      <c r="F142" s="83"/>
      <c r="G142" s="83"/>
      <c r="H142" s="78" t="str">
        <f t="shared" ref="H142" si="138">IF(B142="","",IF(K142=5,(SUM(C142:G142)-MAX(C142:G142)-MIN(C142:G142))/3,IF(K142=4,(SUM(C142:G142)-MAX(C142:G142))/3,SUM(C142:G142)/3))*B142/7.6)</f>
        <v/>
      </c>
      <c r="I142" s="84"/>
      <c r="K142" s="76">
        <f t="shared" si="128"/>
        <v>0</v>
      </c>
    </row>
    <row r="143" spans="1:11" x14ac:dyDescent="0.25">
      <c r="A143" s="52"/>
      <c r="B143" s="43"/>
      <c r="C143" s="72"/>
      <c r="D143" s="72"/>
      <c r="E143" s="72"/>
      <c r="F143" s="72"/>
      <c r="G143" s="72"/>
      <c r="H143" s="28"/>
      <c r="I143" s="73"/>
      <c r="K143" s="76">
        <f t="shared" si="128"/>
        <v>0</v>
      </c>
    </row>
    <row r="144" spans="1:11" x14ac:dyDescent="0.25">
      <c r="A144" s="82" t="str">
        <f>IF(Draw!E143=0,"",Draw!E143)</f>
        <v/>
      </c>
      <c r="B144" s="81" t="str">
        <f t="shared" ref="B144" si="139">IF(A144="","",B$3)</f>
        <v/>
      </c>
      <c r="C144" s="83"/>
      <c r="D144" s="83"/>
      <c r="E144" s="83"/>
      <c r="F144" s="83"/>
      <c r="G144" s="83"/>
      <c r="H144" s="78" t="str">
        <f t="shared" ref="H144" si="140">IF(B144="","",IF(K144=5,(SUM(C144:G144)-MAX(C144:G144)-MIN(C144:G144))/3,IF(K144=4,(SUM(C144:G144)-MAX(C144:G144))/3,SUM(C144:G144)/3))*B144/7.6)</f>
        <v/>
      </c>
      <c r="I144" s="84"/>
      <c r="K144" s="76">
        <f t="shared" si="128"/>
        <v>0</v>
      </c>
    </row>
    <row r="145" spans="1:11" x14ac:dyDescent="0.25">
      <c r="A145" s="52"/>
      <c r="B145" s="43"/>
      <c r="C145" s="72"/>
      <c r="D145" s="72"/>
      <c r="E145" s="72"/>
      <c r="F145" s="72"/>
      <c r="G145" s="72"/>
      <c r="H145" s="28"/>
      <c r="I145" s="73"/>
      <c r="K145" s="76">
        <f t="shared" si="128"/>
        <v>0</v>
      </c>
    </row>
    <row r="146" spans="1:11" x14ac:dyDescent="0.25">
      <c r="A146" s="82" t="str">
        <f>IF(Draw!E145=0,"",Draw!E145)</f>
        <v/>
      </c>
      <c r="B146" s="81" t="str">
        <f t="shared" ref="B146" si="141">IF(A146="","",B$3)</f>
        <v/>
      </c>
      <c r="C146" s="83"/>
      <c r="D146" s="83"/>
      <c r="E146" s="83"/>
      <c r="F146" s="83"/>
      <c r="G146" s="83"/>
      <c r="H146" s="78" t="str">
        <f t="shared" ref="H146" si="142">IF(B146="","",IF(K146=5,(SUM(C146:G146)-MAX(C146:G146)-MIN(C146:G146))/3,IF(K146=4,(SUM(C146:G146)-MAX(C146:G146))/3,SUM(C146:G146)/3))*B146/7.6)</f>
        <v/>
      </c>
      <c r="I146" s="84"/>
      <c r="K146" s="76">
        <f t="shared" si="128"/>
        <v>0</v>
      </c>
    </row>
    <row r="147" spans="1:11" x14ac:dyDescent="0.25">
      <c r="A147" s="52"/>
      <c r="B147" s="43"/>
      <c r="C147" s="72"/>
      <c r="D147" s="72"/>
      <c r="E147" s="72"/>
      <c r="F147" s="72"/>
      <c r="G147" s="72"/>
      <c r="H147" s="28"/>
      <c r="I147" s="73"/>
      <c r="K147" s="76">
        <f t="shared" si="128"/>
        <v>0</v>
      </c>
    </row>
    <row r="148" spans="1:11" x14ac:dyDescent="0.25">
      <c r="A148" s="82" t="str">
        <f>IF(Draw!E147=0,"",Draw!E147)</f>
        <v/>
      </c>
      <c r="B148" s="81" t="str">
        <f t="shared" ref="B148" si="143">IF(A148="","",B$3)</f>
        <v/>
      </c>
      <c r="C148" s="83"/>
      <c r="D148" s="83"/>
      <c r="E148" s="83"/>
      <c r="F148" s="83"/>
      <c r="G148" s="83"/>
      <c r="H148" s="78" t="str">
        <f t="shared" ref="H148" si="144">IF(B148="","",IF(K148=5,(SUM(C148:G148)-MAX(C148:G148)-MIN(C148:G148))/3,IF(K148=4,(SUM(C148:G148)-MAX(C148:G148))/3,SUM(C148:G148)/3))*B148/7.6)</f>
        <v/>
      </c>
      <c r="I148" s="84"/>
      <c r="K148" s="76">
        <f t="shared" si="128"/>
        <v>0</v>
      </c>
    </row>
    <row r="149" spans="1:11" x14ac:dyDescent="0.25">
      <c r="A149" s="52"/>
      <c r="B149" s="43"/>
      <c r="C149" s="72"/>
      <c r="D149" s="72"/>
      <c r="E149" s="72"/>
      <c r="F149" s="72"/>
      <c r="G149" s="72"/>
      <c r="H149" s="28"/>
      <c r="I149" s="73"/>
      <c r="K149" s="76">
        <f t="shared" si="128"/>
        <v>0</v>
      </c>
    </row>
    <row r="150" spans="1:11" x14ac:dyDescent="0.25">
      <c r="A150" s="82" t="str">
        <f>IF(Draw!E149=0,"",Draw!E149)</f>
        <v/>
      </c>
      <c r="B150" s="81" t="str">
        <f t="shared" ref="B150" si="145">IF(A150="","",B$3)</f>
        <v/>
      </c>
      <c r="C150" s="83"/>
      <c r="D150" s="83"/>
      <c r="E150" s="83"/>
      <c r="F150" s="83"/>
      <c r="G150" s="83"/>
      <c r="H150" s="78" t="str">
        <f t="shared" ref="H150" si="146">IF(B150="","",IF(K150=5,(SUM(C150:G150)-MAX(C150:G150)-MIN(C150:G150))/3,IF(K150=4,(SUM(C150:G150)-MAX(C150:G150))/3,SUM(C150:G150)/3))*B150/7.6)</f>
        <v/>
      </c>
      <c r="I150" s="84"/>
      <c r="K150" s="76">
        <f t="shared" si="128"/>
        <v>0</v>
      </c>
    </row>
    <row r="151" spans="1:11" x14ac:dyDescent="0.25">
      <c r="A151" s="52"/>
      <c r="B151" s="43"/>
      <c r="C151" s="72"/>
      <c r="D151" s="72"/>
      <c r="E151" s="72"/>
      <c r="F151" s="72"/>
      <c r="G151" s="72"/>
      <c r="H151" s="28"/>
      <c r="I151" s="73"/>
    </row>
    <row r="152" spans="1:11" x14ac:dyDescent="0.25">
      <c r="A152" s="52"/>
      <c r="B152" s="43"/>
      <c r="C152" s="72"/>
      <c r="D152" s="72"/>
      <c r="E152" s="72"/>
      <c r="F152" s="72"/>
      <c r="G152" s="72"/>
      <c r="H152" s="28"/>
      <c r="I152" s="73"/>
    </row>
    <row r="153" spans="1:11" x14ac:dyDescent="0.25">
      <c r="A153" s="52"/>
      <c r="B153" s="43"/>
      <c r="C153" s="72"/>
      <c r="D153" s="72"/>
      <c r="E153" s="72"/>
      <c r="F153" s="72"/>
      <c r="G153" s="72"/>
      <c r="H153" s="28"/>
      <c r="I153" s="73"/>
    </row>
    <row r="154" spans="1:11" x14ac:dyDescent="0.25">
      <c r="A154" s="52"/>
      <c r="B154" s="43"/>
      <c r="C154" s="72"/>
      <c r="D154" s="72"/>
      <c r="E154" s="72"/>
      <c r="F154" s="72"/>
      <c r="G154" s="72"/>
      <c r="H154" s="28"/>
      <c r="I154" s="73"/>
    </row>
    <row r="155" spans="1:11" x14ac:dyDescent="0.25">
      <c r="A155" s="52"/>
      <c r="B155" s="43"/>
      <c r="C155" s="72"/>
      <c r="D155" s="72"/>
      <c r="E155" s="72"/>
      <c r="F155" s="72"/>
      <c r="G155" s="72"/>
      <c r="H155" s="28"/>
      <c r="I155" s="73"/>
    </row>
    <row r="156" spans="1:11" x14ac:dyDescent="0.25">
      <c r="A156" s="52"/>
      <c r="B156" s="43"/>
      <c r="C156" s="72"/>
      <c r="D156" s="72"/>
      <c r="E156" s="72"/>
      <c r="F156" s="72"/>
      <c r="G156" s="72"/>
      <c r="H156" s="28"/>
      <c r="I156" s="73"/>
    </row>
    <row r="157" spans="1:11" x14ac:dyDescent="0.25">
      <c r="A157" s="52"/>
      <c r="B157" s="43"/>
      <c r="C157" s="72"/>
      <c r="D157" s="72"/>
      <c r="E157" s="72"/>
      <c r="F157" s="72"/>
      <c r="G157" s="72"/>
      <c r="H157" s="28"/>
      <c r="I157" s="73"/>
    </row>
    <row r="158" spans="1:11" x14ac:dyDescent="0.25">
      <c r="A158" s="52"/>
      <c r="B158" s="43"/>
      <c r="C158" s="72"/>
      <c r="D158" s="72"/>
      <c r="E158" s="72"/>
      <c r="F158" s="72"/>
      <c r="G158" s="72"/>
      <c r="H158" s="28"/>
      <c r="I158" s="73"/>
    </row>
    <row r="159" spans="1:11" x14ac:dyDescent="0.25">
      <c r="A159" s="52"/>
      <c r="B159" s="43"/>
      <c r="C159" s="27"/>
      <c r="D159" s="27"/>
      <c r="E159" s="27"/>
      <c r="F159" s="27"/>
      <c r="G159" s="27"/>
      <c r="H159" s="28"/>
      <c r="I159" s="42"/>
    </row>
    <row r="160" spans="1:11" x14ac:dyDescent="0.25">
      <c r="A160" s="52"/>
      <c r="B160" s="43"/>
      <c r="C160" s="27"/>
      <c r="D160" s="27"/>
      <c r="E160" s="27"/>
      <c r="F160" s="27"/>
      <c r="G160" s="27"/>
      <c r="H160" s="28"/>
      <c r="I160" s="42"/>
    </row>
    <row r="161" spans="1:9" x14ac:dyDescent="0.25">
      <c r="A161" s="52"/>
      <c r="B161" s="43"/>
      <c r="C161" s="27"/>
      <c r="D161" s="27"/>
      <c r="E161" s="27"/>
      <c r="F161" s="27"/>
      <c r="G161" s="27"/>
      <c r="H161" s="28"/>
      <c r="I161" s="42"/>
    </row>
    <row r="162" spans="1:9" x14ac:dyDescent="0.25">
      <c r="A162" s="52"/>
      <c r="B162" s="43"/>
      <c r="C162" s="27"/>
      <c r="D162" s="27"/>
      <c r="E162" s="27"/>
      <c r="F162" s="27"/>
      <c r="G162" s="27"/>
      <c r="H162" s="28"/>
      <c r="I162" s="42"/>
    </row>
    <row r="163" spans="1:9" x14ac:dyDescent="0.25">
      <c r="A163" s="52"/>
      <c r="B163" s="43"/>
      <c r="C163" s="27"/>
      <c r="D163" s="27"/>
      <c r="E163" s="27"/>
      <c r="F163" s="27"/>
      <c r="G163" s="27"/>
      <c r="H163" s="28"/>
      <c r="I163" s="42"/>
    </row>
    <row r="164" spans="1:9" x14ac:dyDescent="0.25">
      <c r="A164" s="52"/>
      <c r="B164" s="43"/>
      <c r="C164" s="27"/>
      <c r="D164" s="27"/>
      <c r="E164" s="27"/>
      <c r="F164" s="27"/>
      <c r="G164" s="27"/>
      <c r="H164" s="28"/>
      <c r="I164" s="42"/>
    </row>
    <row r="165" spans="1:9" x14ac:dyDescent="0.25">
      <c r="A165" s="52"/>
      <c r="B165" s="43"/>
      <c r="C165" s="27"/>
      <c r="D165" s="27"/>
      <c r="E165" s="27"/>
      <c r="F165" s="27"/>
      <c r="G165" s="27"/>
      <c r="H165" s="28"/>
      <c r="I165" s="42"/>
    </row>
    <row r="166" spans="1:9" x14ac:dyDescent="0.25">
      <c r="A166" s="52"/>
      <c r="B166" s="43"/>
      <c r="C166" s="27"/>
      <c r="D166" s="27"/>
      <c r="E166" s="27"/>
      <c r="F166" s="27"/>
      <c r="G166" s="27"/>
      <c r="H166" s="28"/>
      <c r="I166" s="42"/>
    </row>
    <row r="167" spans="1:9" x14ac:dyDescent="0.25">
      <c r="A167" s="52"/>
      <c r="B167" s="43"/>
      <c r="C167" s="27"/>
      <c r="D167" s="27"/>
      <c r="E167" s="27"/>
      <c r="F167" s="27"/>
      <c r="G167" s="27"/>
      <c r="H167" s="28"/>
      <c r="I167" s="42"/>
    </row>
    <row r="168" spans="1:9" x14ac:dyDescent="0.25">
      <c r="A168" s="52"/>
      <c r="B168" s="43"/>
      <c r="C168" s="27"/>
      <c r="D168" s="27"/>
      <c r="E168" s="27"/>
      <c r="F168" s="27"/>
      <c r="G168" s="27"/>
      <c r="H168" s="28"/>
      <c r="I168" s="42"/>
    </row>
    <row r="169" spans="1:9" x14ac:dyDescent="0.25">
      <c r="A169" s="52"/>
      <c r="B169" s="43"/>
      <c r="C169" s="27"/>
      <c r="D169" s="27"/>
      <c r="E169" s="27"/>
      <c r="F169" s="27"/>
      <c r="G169" s="27"/>
      <c r="H169" s="28"/>
      <c r="I169" s="42"/>
    </row>
    <row r="170" spans="1:9" x14ac:dyDescent="0.25">
      <c r="A170" s="52"/>
      <c r="B170" s="43"/>
      <c r="C170" s="27"/>
      <c r="D170" s="27"/>
      <c r="E170" s="27"/>
      <c r="F170" s="27"/>
      <c r="G170" s="27"/>
      <c r="H170" s="28"/>
      <c r="I170" s="42"/>
    </row>
    <row r="171" spans="1:9" x14ac:dyDescent="0.25">
      <c r="A171" s="52"/>
      <c r="B171" s="43"/>
      <c r="C171" s="27"/>
      <c r="D171" s="27"/>
      <c r="E171" s="27"/>
      <c r="F171" s="27"/>
      <c r="G171" s="27"/>
      <c r="H171" s="28"/>
      <c r="I171" s="42"/>
    </row>
    <row r="172" spans="1:9" x14ac:dyDescent="0.25">
      <c r="A172" s="52"/>
      <c r="B172" s="43"/>
      <c r="C172" s="27"/>
      <c r="D172" s="27"/>
      <c r="E172" s="27"/>
      <c r="F172" s="27"/>
      <c r="G172" s="27"/>
      <c r="H172" s="28"/>
      <c r="I172" s="42"/>
    </row>
    <row r="173" spans="1:9" x14ac:dyDescent="0.25">
      <c r="A173" s="52"/>
      <c r="B173" s="43"/>
      <c r="C173" s="27"/>
      <c r="D173" s="27"/>
      <c r="E173" s="27"/>
      <c r="F173" s="27"/>
      <c r="G173" s="27"/>
      <c r="H173" s="28"/>
      <c r="I173" s="42"/>
    </row>
    <row r="174" spans="1:9" x14ac:dyDescent="0.25">
      <c r="A174" s="52"/>
      <c r="B174" s="43"/>
      <c r="C174" s="27"/>
      <c r="D174" s="27"/>
      <c r="E174" s="27"/>
      <c r="F174" s="27"/>
      <c r="G174" s="27"/>
      <c r="H174" s="28"/>
      <c r="I174" s="42"/>
    </row>
    <row r="175" spans="1:9" x14ac:dyDescent="0.25">
      <c r="A175" s="52"/>
      <c r="B175" s="43"/>
      <c r="C175" s="27"/>
      <c r="D175" s="27"/>
      <c r="E175" s="27"/>
      <c r="F175" s="27"/>
      <c r="G175" s="27"/>
      <c r="H175" s="28"/>
      <c r="I175" s="42"/>
    </row>
    <row r="176" spans="1:9" x14ac:dyDescent="0.25">
      <c r="A176" s="52"/>
      <c r="B176" s="43"/>
      <c r="C176" s="27"/>
      <c r="D176" s="27"/>
      <c r="E176" s="27"/>
      <c r="F176" s="27"/>
      <c r="G176" s="27"/>
      <c r="H176" s="28"/>
      <c r="I176" s="42"/>
    </row>
    <row r="177" spans="1:9" x14ac:dyDescent="0.25">
      <c r="A177" s="52"/>
      <c r="B177" s="43"/>
      <c r="C177" s="27"/>
      <c r="D177" s="27"/>
      <c r="E177" s="27"/>
      <c r="F177" s="27"/>
      <c r="G177" s="27"/>
      <c r="H177" s="28"/>
      <c r="I177" s="42"/>
    </row>
    <row r="178" spans="1:9" x14ac:dyDescent="0.25">
      <c r="A178" s="52"/>
      <c r="B178" s="43"/>
      <c r="C178" s="27"/>
      <c r="D178" s="27"/>
      <c r="E178" s="27"/>
      <c r="F178" s="27"/>
      <c r="G178" s="27"/>
      <c r="H178" s="28"/>
      <c r="I178" s="42"/>
    </row>
    <row r="179" spans="1:9" x14ac:dyDescent="0.25">
      <c r="A179" s="52"/>
      <c r="B179" s="43"/>
      <c r="C179" s="27"/>
      <c r="D179" s="27"/>
      <c r="E179" s="27"/>
      <c r="F179" s="27"/>
      <c r="G179" s="27"/>
      <c r="H179" s="28"/>
      <c r="I179" s="42"/>
    </row>
    <row r="180" spans="1:9" x14ac:dyDescent="0.25">
      <c r="A180" s="52"/>
      <c r="B180" s="43"/>
      <c r="C180" s="27"/>
      <c r="D180" s="27"/>
      <c r="E180" s="27"/>
      <c r="F180" s="27"/>
      <c r="G180" s="27"/>
      <c r="H180" s="28"/>
      <c r="I180" s="42"/>
    </row>
    <row r="181" spans="1:9" x14ac:dyDescent="0.25">
      <c r="A181" s="52"/>
      <c r="B181" s="43"/>
      <c r="C181" s="27"/>
      <c r="D181" s="27"/>
      <c r="E181" s="27"/>
      <c r="F181" s="27"/>
      <c r="G181" s="27"/>
      <c r="H181" s="28"/>
      <c r="I181" s="42"/>
    </row>
    <row r="182" spans="1:9" x14ac:dyDescent="0.25">
      <c r="A182" s="52"/>
      <c r="B182" s="43"/>
      <c r="C182" s="27"/>
      <c r="D182" s="27"/>
      <c r="E182" s="27"/>
      <c r="F182" s="27"/>
      <c r="G182" s="27"/>
      <c r="H182" s="28"/>
      <c r="I182" s="42"/>
    </row>
    <row r="183" spans="1:9" x14ac:dyDescent="0.25">
      <c r="A183" s="52"/>
      <c r="B183" s="43"/>
      <c r="C183" s="27"/>
      <c r="D183" s="27"/>
      <c r="E183" s="27"/>
      <c r="F183" s="27"/>
      <c r="G183" s="27"/>
      <c r="H183" s="28"/>
      <c r="I183" s="42"/>
    </row>
    <row r="184" spans="1:9" x14ac:dyDescent="0.25">
      <c r="A184" s="52"/>
      <c r="B184" s="43"/>
      <c r="C184" s="27"/>
      <c r="D184" s="27"/>
      <c r="E184" s="27"/>
      <c r="F184" s="27"/>
      <c r="G184" s="27"/>
      <c r="H184" s="28"/>
      <c r="I184" s="42"/>
    </row>
    <row r="185" spans="1:9" x14ac:dyDescent="0.25">
      <c r="A185" s="52"/>
      <c r="B185" s="43"/>
      <c r="C185" s="27"/>
      <c r="D185" s="27"/>
      <c r="E185" s="27"/>
      <c r="F185" s="27"/>
      <c r="G185" s="27"/>
      <c r="H185" s="28"/>
      <c r="I185" s="42"/>
    </row>
    <row r="186" spans="1:9" x14ac:dyDescent="0.25">
      <c r="A186" s="52"/>
      <c r="B186" s="43"/>
      <c r="C186" s="27"/>
      <c r="D186" s="27"/>
      <c r="E186" s="27"/>
      <c r="F186" s="27"/>
      <c r="G186" s="27"/>
      <c r="H186" s="28"/>
      <c r="I186" s="42"/>
    </row>
    <row r="187" spans="1:9" x14ac:dyDescent="0.25">
      <c r="A187" s="52"/>
      <c r="B187" s="43"/>
      <c r="C187" s="27"/>
      <c r="D187" s="27"/>
      <c r="E187" s="27"/>
      <c r="F187" s="27"/>
      <c r="G187" s="27"/>
      <c r="H187" s="28"/>
      <c r="I187" s="42"/>
    </row>
    <row r="188" spans="1:9" x14ac:dyDescent="0.25">
      <c r="A188" s="52"/>
      <c r="B188" s="43"/>
      <c r="C188" s="27"/>
      <c r="D188" s="27"/>
      <c r="E188" s="27"/>
      <c r="F188" s="27"/>
      <c r="G188" s="27"/>
      <c r="H188" s="28"/>
      <c r="I188" s="42"/>
    </row>
    <row r="189" spans="1:9" x14ac:dyDescent="0.25">
      <c r="A189" s="52"/>
      <c r="B189" s="43"/>
      <c r="C189" s="27"/>
      <c r="D189" s="27"/>
      <c r="E189" s="27"/>
      <c r="F189" s="27"/>
      <c r="G189" s="27"/>
      <c r="H189" s="28"/>
      <c r="I189" s="42"/>
    </row>
    <row r="190" spans="1:9" x14ac:dyDescent="0.25">
      <c r="A190" s="52"/>
      <c r="B190" s="43"/>
      <c r="C190" s="27"/>
      <c r="D190" s="27"/>
      <c r="E190" s="27"/>
      <c r="F190" s="27"/>
      <c r="G190" s="27"/>
      <c r="H190" s="28"/>
      <c r="I190" s="42"/>
    </row>
    <row r="191" spans="1:9" x14ac:dyDescent="0.25">
      <c r="A191" s="52"/>
      <c r="B191" s="43"/>
      <c r="C191" s="27"/>
      <c r="D191" s="27"/>
      <c r="E191" s="27"/>
      <c r="F191" s="27"/>
      <c r="G191" s="27"/>
      <c r="H191" s="28"/>
      <c r="I191" s="42"/>
    </row>
    <row r="192" spans="1:9" x14ac:dyDescent="0.25">
      <c r="A192" s="52"/>
      <c r="B192" s="43"/>
      <c r="C192" s="27"/>
      <c r="D192" s="27"/>
      <c r="E192" s="27"/>
      <c r="F192" s="27"/>
      <c r="G192" s="27"/>
      <c r="H192" s="28"/>
      <c r="I192" s="42"/>
    </row>
    <row r="193" spans="1:9" x14ac:dyDescent="0.25">
      <c r="A193" s="52"/>
      <c r="B193" s="43"/>
      <c r="C193" s="27"/>
      <c r="D193" s="27"/>
      <c r="E193" s="27"/>
      <c r="F193" s="27"/>
      <c r="G193" s="27"/>
      <c r="H193" s="28"/>
      <c r="I193" s="42"/>
    </row>
    <row r="194" spans="1:9" x14ac:dyDescent="0.25">
      <c r="A194" s="52"/>
      <c r="B194" s="43"/>
      <c r="C194" s="27"/>
      <c r="D194" s="27"/>
      <c r="E194" s="27"/>
      <c r="F194" s="27"/>
      <c r="G194" s="27"/>
      <c r="H194" s="28"/>
      <c r="I194" s="42"/>
    </row>
    <row r="195" spans="1:9" x14ac:dyDescent="0.25">
      <c r="A195" s="52"/>
      <c r="B195" s="43"/>
      <c r="C195" s="27"/>
      <c r="D195" s="27"/>
      <c r="E195" s="27"/>
      <c r="F195" s="27"/>
      <c r="G195" s="27"/>
      <c r="H195" s="28"/>
      <c r="I195" s="42"/>
    </row>
    <row r="196" spans="1:9" x14ac:dyDescent="0.25">
      <c r="A196" s="52"/>
      <c r="B196" s="43"/>
      <c r="C196" s="27"/>
      <c r="D196" s="27"/>
      <c r="E196" s="27"/>
      <c r="F196" s="27"/>
      <c r="G196" s="27"/>
      <c r="H196" s="28"/>
      <c r="I196" s="42"/>
    </row>
    <row r="197" spans="1:9" x14ac:dyDescent="0.25">
      <c r="A197" s="52"/>
      <c r="B197" s="43"/>
      <c r="C197" s="27"/>
      <c r="D197" s="27"/>
      <c r="E197" s="27"/>
      <c r="F197" s="27"/>
      <c r="G197" s="27"/>
      <c r="H197" s="28"/>
      <c r="I197" s="42"/>
    </row>
    <row r="198" spans="1:9" x14ac:dyDescent="0.25">
      <c r="A198" s="52"/>
      <c r="B198" s="43"/>
      <c r="C198" s="27"/>
      <c r="D198" s="27"/>
      <c r="E198" s="27"/>
      <c r="F198" s="27"/>
      <c r="G198" s="27"/>
      <c r="H198" s="28"/>
      <c r="I198" s="42"/>
    </row>
    <row r="199" spans="1:9" x14ac:dyDescent="0.25">
      <c r="A199" s="52"/>
      <c r="B199" s="43"/>
      <c r="C199" s="27"/>
      <c r="D199" s="27"/>
      <c r="E199" s="27"/>
      <c r="F199" s="27"/>
      <c r="G199" s="27"/>
      <c r="H199" s="28"/>
      <c r="I199" s="42"/>
    </row>
    <row r="200" spans="1:9" x14ac:dyDescent="0.25">
      <c r="A200" s="52"/>
      <c r="B200" s="43"/>
      <c r="C200" s="27"/>
      <c r="D200" s="27"/>
      <c r="E200" s="27"/>
      <c r="F200" s="27"/>
      <c r="G200" s="27"/>
      <c r="H200" s="28"/>
      <c r="I200" s="42"/>
    </row>
    <row r="201" spans="1:9" x14ac:dyDescent="0.25">
      <c r="A201" s="52"/>
      <c r="B201" s="43"/>
      <c r="C201" s="27"/>
      <c r="D201" s="27"/>
      <c r="E201" s="27"/>
      <c r="F201" s="27"/>
      <c r="G201" s="27"/>
      <c r="H201" s="28"/>
      <c r="I201" s="42"/>
    </row>
    <row r="202" spans="1:9" x14ac:dyDescent="0.25">
      <c r="A202" s="52"/>
      <c r="B202" s="43"/>
      <c r="C202" s="27"/>
      <c r="D202" s="27"/>
      <c r="E202" s="27"/>
      <c r="F202" s="27"/>
      <c r="G202" s="27"/>
      <c r="H202" s="28"/>
      <c r="I202" s="42"/>
    </row>
    <row r="203" spans="1:9" x14ac:dyDescent="0.25">
      <c r="A203" s="52"/>
      <c r="B203" s="43"/>
      <c r="C203" s="27"/>
      <c r="D203" s="27"/>
      <c r="E203" s="27"/>
      <c r="F203" s="27"/>
      <c r="G203" s="27"/>
      <c r="H203" s="28"/>
      <c r="I203" s="42"/>
    </row>
    <row r="204" spans="1:9" x14ac:dyDescent="0.25">
      <c r="A204" s="52"/>
      <c r="B204" s="43"/>
      <c r="C204" s="27"/>
      <c r="D204" s="27"/>
      <c r="E204" s="27"/>
      <c r="F204" s="27"/>
      <c r="G204" s="27"/>
      <c r="H204" s="28"/>
      <c r="I204" s="42"/>
    </row>
    <row r="205" spans="1:9" x14ac:dyDescent="0.25">
      <c r="A205" s="52"/>
      <c r="B205" s="43"/>
      <c r="C205" s="27"/>
      <c r="D205" s="27"/>
      <c r="E205" s="27"/>
      <c r="F205" s="27"/>
      <c r="G205" s="27"/>
      <c r="H205" s="28"/>
      <c r="I205" s="42"/>
    </row>
    <row r="206" spans="1:9" x14ac:dyDescent="0.25">
      <c r="A206" s="52"/>
      <c r="B206" s="43"/>
      <c r="C206" s="27"/>
      <c r="D206" s="27"/>
      <c r="E206" s="27"/>
      <c r="F206" s="27"/>
      <c r="G206" s="27"/>
      <c r="H206" s="28"/>
      <c r="I206" s="42"/>
    </row>
    <row r="207" spans="1:9" x14ac:dyDescent="0.25">
      <c r="A207" s="52"/>
      <c r="B207" s="43"/>
      <c r="C207" s="27"/>
      <c r="D207" s="27"/>
      <c r="E207" s="27"/>
      <c r="F207" s="27"/>
      <c r="G207" s="27"/>
      <c r="H207" s="28"/>
      <c r="I207" s="42"/>
    </row>
    <row r="208" spans="1:9" x14ac:dyDescent="0.25">
      <c r="A208" s="52"/>
      <c r="B208" s="43"/>
      <c r="C208" s="27"/>
      <c r="D208" s="27"/>
      <c r="E208" s="27"/>
      <c r="F208" s="27"/>
      <c r="G208" s="27"/>
      <c r="H208" s="28"/>
      <c r="I208" s="42"/>
    </row>
    <row r="209" spans="1:9" x14ac:dyDescent="0.25">
      <c r="A209" s="52"/>
      <c r="B209" s="43"/>
      <c r="C209" s="27"/>
      <c r="D209" s="27"/>
      <c r="E209" s="27"/>
      <c r="F209" s="27"/>
      <c r="G209" s="27"/>
      <c r="H209" s="28"/>
      <c r="I209" s="42"/>
    </row>
    <row r="210" spans="1:9" x14ac:dyDescent="0.25">
      <c r="A210" s="52"/>
      <c r="B210" s="43"/>
      <c r="C210" s="27"/>
      <c r="D210" s="27"/>
      <c r="E210" s="27"/>
      <c r="F210" s="27"/>
      <c r="G210" s="27"/>
      <c r="H210" s="28"/>
      <c r="I210" s="42"/>
    </row>
    <row r="211" spans="1:9" x14ac:dyDescent="0.25">
      <c r="A211" s="52"/>
      <c r="B211" s="43"/>
      <c r="C211" s="27"/>
      <c r="D211" s="27"/>
      <c r="E211" s="27"/>
      <c r="F211" s="27"/>
      <c r="G211" s="27"/>
      <c r="H211" s="28"/>
      <c r="I211" s="42"/>
    </row>
    <row r="212" spans="1:9" x14ac:dyDescent="0.25">
      <c r="A212" s="52"/>
      <c r="B212" s="43"/>
      <c r="C212" s="27"/>
      <c r="D212" s="27"/>
      <c r="E212" s="27"/>
      <c r="F212" s="27"/>
      <c r="G212" s="27"/>
      <c r="H212" s="28"/>
      <c r="I212" s="42"/>
    </row>
    <row r="213" spans="1:9" x14ac:dyDescent="0.25">
      <c r="A213" s="52"/>
      <c r="B213" s="43"/>
      <c r="C213" s="27"/>
      <c r="D213" s="27"/>
      <c r="E213" s="27"/>
      <c r="F213" s="27"/>
      <c r="G213" s="27"/>
      <c r="H213" s="28"/>
      <c r="I213" s="42"/>
    </row>
    <row r="214" spans="1:9" x14ac:dyDescent="0.25">
      <c r="A214" s="52"/>
      <c r="B214" s="43"/>
      <c r="C214" s="27"/>
      <c r="D214" s="27"/>
      <c r="E214" s="27"/>
      <c r="F214" s="27"/>
      <c r="G214" s="27"/>
      <c r="H214" s="28"/>
      <c r="I214" s="42"/>
    </row>
    <row r="215" spans="1:9" x14ac:dyDescent="0.25">
      <c r="A215" s="52"/>
      <c r="B215" s="43"/>
      <c r="C215" s="27"/>
      <c r="D215" s="27"/>
      <c r="E215" s="27"/>
      <c r="F215" s="27"/>
      <c r="G215" s="27"/>
      <c r="H215" s="28"/>
      <c r="I215" s="42"/>
    </row>
    <row r="216" spans="1:9" x14ac:dyDescent="0.25">
      <c r="A216" s="52"/>
      <c r="B216" s="43"/>
      <c r="C216" s="27"/>
      <c r="D216" s="27"/>
      <c r="E216" s="27"/>
      <c r="F216" s="27"/>
      <c r="G216" s="27"/>
      <c r="H216" s="28"/>
      <c r="I216" s="42"/>
    </row>
    <row r="217" spans="1:9" x14ac:dyDescent="0.25">
      <c r="A217" s="52"/>
      <c r="B217" s="43"/>
      <c r="C217" s="27"/>
      <c r="D217" s="27"/>
      <c r="E217" s="27"/>
      <c r="F217" s="27"/>
      <c r="G217" s="27"/>
      <c r="H217" s="28"/>
      <c r="I217" s="42"/>
    </row>
    <row r="218" spans="1:9" x14ac:dyDescent="0.25">
      <c r="A218" s="52"/>
      <c r="B218" s="43"/>
      <c r="C218" s="27"/>
      <c r="D218" s="27"/>
      <c r="E218" s="27"/>
      <c r="F218" s="27"/>
      <c r="G218" s="27"/>
      <c r="H218" s="28"/>
      <c r="I218" s="42"/>
    </row>
    <row r="219" spans="1:9" x14ac:dyDescent="0.25">
      <c r="A219" s="52"/>
      <c r="B219" s="43"/>
      <c r="C219" s="27"/>
      <c r="D219" s="27"/>
      <c r="E219" s="27"/>
      <c r="F219" s="27"/>
      <c r="G219" s="27"/>
      <c r="H219" s="28"/>
      <c r="I219" s="42"/>
    </row>
  </sheetData>
  <phoneticPr fontId="3" type="noConversion"/>
  <conditionalFormatting sqref="B3:G4 I3:I4 B6:G6 B8:G8 B10:G10 B12:G12 B14:G14 B16:G16 B18:G18 B20:G20 B22:G22 B24:G24 B26:G26 B28:G28 B30:G30 B32:G32 B34:G34 B36:G36 B38:G38 B40:G40 B42:G42 B44:G44 B46:G46 B48:G48 B50:G50 B52:G52 B54:G54 B56:G56 B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cfRule type="expression" dxfId="497" priority="187" stopIfTrue="1">
      <formula>MOD(ROW(),2)=0</formula>
    </cfRule>
  </conditionalFormatting>
  <conditionalFormatting sqref="H3:H4 H6 H8 H10 H12 H14 H16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496" priority="96" stopIfTrue="1">
      <formula>MOD(ROW(),2)=0</formula>
    </cfRule>
  </conditionalFormatting>
  <conditionalFormatting sqref="H4 H6 H8 H10 H12 H14 H16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495" priority="95" stopIfTrue="1">
      <formula>MOD(ROW(),2)=0</formula>
    </cfRule>
  </conditionalFormatting>
  <conditionalFormatting sqref="A30 A32 A34 A36 A38 A40 A42 A44 A46 A48 A50 A52 A54 A56 A58">
    <cfRule type="expression" dxfId="494" priority="93" stopIfTrue="1">
      <formula>MOD(ROW(),2)=0</formula>
    </cfRule>
  </conditionalFormatting>
  <conditionalFormatting sqref="A3:A29">
    <cfRule type="expression" dxfId="493" priority="92" stopIfTrue="1">
      <formula>MOD(ROW(),2)=0</formula>
    </cfRule>
  </conditionalFormatting>
  <conditionalFormatting sqref="B5">
    <cfRule type="expression" dxfId="492" priority="91" stopIfTrue="1">
      <formula>MOD(ROW(),2)=0</formula>
    </cfRule>
  </conditionalFormatting>
  <conditionalFormatting sqref="B7">
    <cfRule type="expression" dxfId="491" priority="90" stopIfTrue="1">
      <formula>MOD(ROW(),2)=0</formula>
    </cfRule>
  </conditionalFormatting>
  <conditionalFormatting sqref="B9">
    <cfRule type="expression" dxfId="490" priority="89" stopIfTrue="1">
      <formula>MOD(ROW(),2)=0</formula>
    </cfRule>
  </conditionalFormatting>
  <conditionalFormatting sqref="B11">
    <cfRule type="expression" dxfId="489" priority="88" stopIfTrue="1">
      <formula>MOD(ROW(),2)=0</formula>
    </cfRule>
  </conditionalFormatting>
  <conditionalFormatting sqref="B13">
    <cfRule type="expression" dxfId="488" priority="87" stopIfTrue="1">
      <formula>MOD(ROW(),2)=0</formula>
    </cfRule>
  </conditionalFormatting>
  <conditionalFormatting sqref="B15">
    <cfRule type="expression" dxfId="487" priority="86" stopIfTrue="1">
      <formula>MOD(ROW(),2)=0</formula>
    </cfRule>
  </conditionalFormatting>
  <conditionalFormatting sqref="B17">
    <cfRule type="expression" dxfId="486" priority="85" stopIfTrue="1">
      <formula>MOD(ROW(),2)=0</formula>
    </cfRule>
  </conditionalFormatting>
  <conditionalFormatting sqref="B19">
    <cfRule type="expression" dxfId="485" priority="84" stopIfTrue="1">
      <formula>MOD(ROW(),2)=0</formula>
    </cfRule>
  </conditionalFormatting>
  <conditionalFormatting sqref="B21">
    <cfRule type="expression" dxfId="484" priority="83" stopIfTrue="1">
      <formula>MOD(ROW(),2)=0</formula>
    </cfRule>
  </conditionalFormatting>
  <conditionalFormatting sqref="B23">
    <cfRule type="expression" dxfId="483" priority="82" stopIfTrue="1">
      <formula>MOD(ROW(),2)=0</formula>
    </cfRule>
  </conditionalFormatting>
  <conditionalFormatting sqref="B25">
    <cfRule type="expression" dxfId="482" priority="81" stopIfTrue="1">
      <formula>MOD(ROW(),2)=0</formula>
    </cfRule>
  </conditionalFormatting>
  <conditionalFormatting sqref="B27">
    <cfRule type="expression" dxfId="481" priority="80" stopIfTrue="1">
      <formula>MOD(ROW(),2)=0</formula>
    </cfRule>
  </conditionalFormatting>
  <conditionalFormatting sqref="B29">
    <cfRule type="expression" dxfId="480" priority="79" stopIfTrue="1">
      <formula>MOD(ROW(),2)=0</formula>
    </cfRule>
  </conditionalFormatting>
  <conditionalFormatting sqref="B31">
    <cfRule type="expression" dxfId="479" priority="78" stopIfTrue="1">
      <formula>MOD(ROW(),2)=0</formula>
    </cfRule>
  </conditionalFormatting>
  <conditionalFormatting sqref="B33">
    <cfRule type="expression" dxfId="478" priority="77" stopIfTrue="1">
      <formula>MOD(ROW(),2)=0</formula>
    </cfRule>
  </conditionalFormatting>
  <conditionalFormatting sqref="B35">
    <cfRule type="expression" dxfId="477" priority="76" stopIfTrue="1">
      <formula>MOD(ROW(),2)=0</formula>
    </cfRule>
  </conditionalFormatting>
  <conditionalFormatting sqref="B37">
    <cfRule type="expression" dxfId="476" priority="75" stopIfTrue="1">
      <formula>MOD(ROW(),2)=0</formula>
    </cfRule>
  </conditionalFormatting>
  <conditionalFormatting sqref="B39">
    <cfRule type="expression" dxfId="475" priority="74" stopIfTrue="1">
      <formula>MOD(ROW(),2)=0</formula>
    </cfRule>
  </conditionalFormatting>
  <conditionalFormatting sqref="B41">
    <cfRule type="expression" dxfId="474" priority="73" stopIfTrue="1">
      <formula>MOD(ROW(),2)=0</formula>
    </cfRule>
  </conditionalFormatting>
  <conditionalFormatting sqref="B43">
    <cfRule type="expression" dxfId="473" priority="72" stopIfTrue="1">
      <formula>MOD(ROW(),2)=0</formula>
    </cfRule>
  </conditionalFormatting>
  <conditionalFormatting sqref="B45">
    <cfRule type="expression" dxfId="472" priority="71" stopIfTrue="1">
      <formula>MOD(ROW(),2)=0</formula>
    </cfRule>
  </conditionalFormatting>
  <conditionalFormatting sqref="B47">
    <cfRule type="expression" dxfId="471" priority="70" stopIfTrue="1">
      <formula>MOD(ROW(),2)=0</formula>
    </cfRule>
  </conditionalFormatting>
  <conditionalFormatting sqref="B49">
    <cfRule type="expression" dxfId="470" priority="69" stopIfTrue="1">
      <formula>MOD(ROW(),2)=0</formula>
    </cfRule>
  </conditionalFormatting>
  <conditionalFormatting sqref="B51">
    <cfRule type="expression" dxfId="469" priority="68" stopIfTrue="1">
      <formula>MOD(ROW(),2)=0</formula>
    </cfRule>
  </conditionalFormatting>
  <conditionalFormatting sqref="B53">
    <cfRule type="expression" dxfId="468" priority="67" stopIfTrue="1">
      <formula>MOD(ROW(),2)=0</formula>
    </cfRule>
  </conditionalFormatting>
  <conditionalFormatting sqref="B55">
    <cfRule type="expression" dxfId="467" priority="66" stopIfTrue="1">
      <formula>MOD(ROW(),2)=0</formula>
    </cfRule>
  </conditionalFormatting>
  <conditionalFormatting sqref="B57">
    <cfRule type="expression" dxfId="466" priority="65" stopIfTrue="1">
      <formula>MOD(ROW(),2)=0</formula>
    </cfRule>
  </conditionalFormatting>
  <conditionalFormatting sqref="H5">
    <cfRule type="expression" dxfId="465" priority="64" stopIfTrue="1">
      <formula>MOD(ROW(),2)=0</formula>
    </cfRule>
  </conditionalFormatting>
  <conditionalFormatting sqref="H5">
    <cfRule type="expression" dxfId="464" priority="63" stopIfTrue="1">
      <formula>MOD(ROW(),2)=0</formula>
    </cfRule>
  </conditionalFormatting>
  <conditionalFormatting sqref="H7">
    <cfRule type="expression" dxfId="463" priority="62" stopIfTrue="1">
      <formula>MOD(ROW(),2)=0</formula>
    </cfRule>
  </conditionalFormatting>
  <conditionalFormatting sqref="H7">
    <cfRule type="expression" dxfId="462" priority="61" stopIfTrue="1">
      <formula>MOD(ROW(),2)=0</formula>
    </cfRule>
  </conditionalFormatting>
  <conditionalFormatting sqref="H9">
    <cfRule type="expression" dxfId="461" priority="60" stopIfTrue="1">
      <formula>MOD(ROW(),2)=0</formula>
    </cfRule>
  </conditionalFormatting>
  <conditionalFormatting sqref="H9">
    <cfRule type="expression" dxfId="460" priority="59" stopIfTrue="1">
      <formula>MOD(ROW(),2)=0</formula>
    </cfRule>
  </conditionalFormatting>
  <conditionalFormatting sqref="H11">
    <cfRule type="expression" dxfId="459" priority="58" stopIfTrue="1">
      <formula>MOD(ROW(),2)=0</formula>
    </cfRule>
  </conditionalFormatting>
  <conditionalFormatting sqref="H11">
    <cfRule type="expression" dxfId="458" priority="57" stopIfTrue="1">
      <formula>MOD(ROW(),2)=0</formula>
    </cfRule>
  </conditionalFormatting>
  <conditionalFormatting sqref="H13">
    <cfRule type="expression" dxfId="457" priority="56" stopIfTrue="1">
      <formula>MOD(ROW(),2)=0</formula>
    </cfRule>
  </conditionalFormatting>
  <conditionalFormatting sqref="H13">
    <cfRule type="expression" dxfId="456" priority="55" stopIfTrue="1">
      <formula>MOD(ROW(),2)=0</formula>
    </cfRule>
  </conditionalFormatting>
  <conditionalFormatting sqref="H15">
    <cfRule type="expression" dxfId="455" priority="54" stopIfTrue="1">
      <formula>MOD(ROW(),2)=0</formula>
    </cfRule>
  </conditionalFormatting>
  <conditionalFormatting sqref="H15">
    <cfRule type="expression" dxfId="454" priority="53" stopIfTrue="1">
      <formula>MOD(ROW(),2)=0</formula>
    </cfRule>
  </conditionalFormatting>
  <conditionalFormatting sqref="H17">
    <cfRule type="expression" dxfId="453" priority="52" stopIfTrue="1">
      <formula>MOD(ROW(),2)=0</formula>
    </cfRule>
  </conditionalFormatting>
  <conditionalFormatting sqref="H17">
    <cfRule type="expression" dxfId="452" priority="51" stopIfTrue="1">
      <formula>MOD(ROW(),2)=0</formula>
    </cfRule>
  </conditionalFormatting>
  <conditionalFormatting sqref="H18">
    <cfRule type="expression" dxfId="451" priority="48" stopIfTrue="1">
      <formula>MOD(ROW(),2)=0</formula>
    </cfRule>
  </conditionalFormatting>
  <conditionalFormatting sqref="H18">
    <cfRule type="expression" dxfId="450" priority="47" stopIfTrue="1">
      <formula>MOD(ROW(),2)=0</formula>
    </cfRule>
  </conditionalFormatting>
  <conditionalFormatting sqref="H19">
    <cfRule type="expression" dxfId="449" priority="46" stopIfTrue="1">
      <formula>MOD(ROW(),2)=0</formula>
    </cfRule>
  </conditionalFormatting>
  <conditionalFormatting sqref="H19">
    <cfRule type="expression" dxfId="448" priority="45" stopIfTrue="1">
      <formula>MOD(ROW(),2)=0</formula>
    </cfRule>
  </conditionalFormatting>
  <conditionalFormatting sqref="H20">
    <cfRule type="expression" dxfId="447" priority="44" stopIfTrue="1">
      <formula>MOD(ROW(),2)=0</formula>
    </cfRule>
  </conditionalFormatting>
  <conditionalFormatting sqref="H20">
    <cfRule type="expression" dxfId="446" priority="43" stopIfTrue="1">
      <formula>MOD(ROW(),2)=0</formula>
    </cfRule>
  </conditionalFormatting>
  <conditionalFormatting sqref="H21">
    <cfRule type="expression" dxfId="445" priority="42" stopIfTrue="1">
      <formula>MOD(ROW(),2)=0</formula>
    </cfRule>
  </conditionalFormatting>
  <conditionalFormatting sqref="H21">
    <cfRule type="expression" dxfId="444" priority="41" stopIfTrue="1">
      <formula>MOD(ROW(),2)=0</formula>
    </cfRule>
  </conditionalFormatting>
  <conditionalFormatting sqref="H22">
    <cfRule type="expression" dxfId="443" priority="40" stopIfTrue="1">
      <formula>MOD(ROW(),2)=0</formula>
    </cfRule>
  </conditionalFormatting>
  <conditionalFormatting sqref="H22">
    <cfRule type="expression" dxfId="442" priority="39" stopIfTrue="1">
      <formula>MOD(ROW(),2)=0</formula>
    </cfRule>
  </conditionalFormatting>
  <conditionalFormatting sqref="H23">
    <cfRule type="expression" dxfId="441" priority="38" stopIfTrue="1">
      <formula>MOD(ROW(),2)=0</formula>
    </cfRule>
  </conditionalFormatting>
  <conditionalFormatting sqref="H23">
    <cfRule type="expression" dxfId="440" priority="37" stopIfTrue="1">
      <formula>MOD(ROW(),2)=0</formula>
    </cfRule>
  </conditionalFormatting>
  <conditionalFormatting sqref="H24">
    <cfRule type="expression" dxfId="439" priority="36" stopIfTrue="1">
      <formula>MOD(ROW(),2)=0</formula>
    </cfRule>
  </conditionalFormatting>
  <conditionalFormatting sqref="H24">
    <cfRule type="expression" dxfId="438" priority="35" stopIfTrue="1">
      <formula>MOD(ROW(),2)=0</formula>
    </cfRule>
  </conditionalFormatting>
  <conditionalFormatting sqref="H25">
    <cfRule type="expression" dxfId="437" priority="34" stopIfTrue="1">
      <formula>MOD(ROW(),2)=0</formula>
    </cfRule>
  </conditionalFormatting>
  <conditionalFormatting sqref="H25">
    <cfRule type="expression" dxfId="436" priority="33" stopIfTrue="1">
      <formula>MOD(ROW(),2)=0</formula>
    </cfRule>
  </conditionalFormatting>
  <conditionalFormatting sqref="H27">
    <cfRule type="expression" dxfId="435" priority="32" stopIfTrue="1">
      <formula>MOD(ROW(),2)=0</formula>
    </cfRule>
  </conditionalFormatting>
  <conditionalFormatting sqref="H27">
    <cfRule type="expression" dxfId="434" priority="31" stopIfTrue="1">
      <formula>MOD(ROW(),2)=0</formula>
    </cfRule>
  </conditionalFormatting>
  <conditionalFormatting sqref="H29">
    <cfRule type="expression" dxfId="433" priority="30" stopIfTrue="1">
      <formula>MOD(ROW(),2)=0</formula>
    </cfRule>
  </conditionalFormatting>
  <conditionalFormatting sqref="H29">
    <cfRule type="expression" dxfId="432" priority="29" stopIfTrue="1">
      <formula>MOD(ROW(),2)=0</formula>
    </cfRule>
  </conditionalFormatting>
  <conditionalFormatting sqref="H31">
    <cfRule type="expression" dxfId="431" priority="28" stopIfTrue="1">
      <formula>MOD(ROW(),2)=0</formula>
    </cfRule>
  </conditionalFormatting>
  <conditionalFormatting sqref="H31">
    <cfRule type="expression" dxfId="430" priority="27" stopIfTrue="1">
      <formula>MOD(ROW(),2)=0</formula>
    </cfRule>
  </conditionalFormatting>
  <conditionalFormatting sqref="H33">
    <cfRule type="expression" dxfId="429" priority="26" stopIfTrue="1">
      <formula>MOD(ROW(),2)=0</formula>
    </cfRule>
  </conditionalFormatting>
  <conditionalFormatting sqref="H33">
    <cfRule type="expression" dxfId="428" priority="25" stopIfTrue="1">
      <formula>MOD(ROW(),2)=0</formula>
    </cfRule>
  </conditionalFormatting>
  <conditionalFormatting sqref="H35">
    <cfRule type="expression" dxfId="427" priority="24" stopIfTrue="1">
      <formula>MOD(ROW(),2)=0</formula>
    </cfRule>
  </conditionalFormatting>
  <conditionalFormatting sqref="H35">
    <cfRule type="expression" dxfId="426" priority="23" stopIfTrue="1">
      <formula>MOD(ROW(),2)=0</formula>
    </cfRule>
  </conditionalFormatting>
  <conditionalFormatting sqref="H37">
    <cfRule type="expression" dxfId="425" priority="22" stopIfTrue="1">
      <formula>MOD(ROW(),2)=0</formula>
    </cfRule>
  </conditionalFormatting>
  <conditionalFormatting sqref="H37">
    <cfRule type="expression" dxfId="424" priority="21" stopIfTrue="1">
      <formula>MOD(ROW(),2)=0</formula>
    </cfRule>
  </conditionalFormatting>
  <conditionalFormatting sqref="H39">
    <cfRule type="expression" dxfId="423" priority="20" stopIfTrue="1">
      <formula>MOD(ROW(),2)=0</formula>
    </cfRule>
  </conditionalFormatting>
  <conditionalFormatting sqref="H39">
    <cfRule type="expression" dxfId="422" priority="19" stopIfTrue="1">
      <formula>MOD(ROW(),2)=0</formula>
    </cfRule>
  </conditionalFormatting>
  <conditionalFormatting sqref="H41">
    <cfRule type="expression" dxfId="421" priority="18" stopIfTrue="1">
      <formula>MOD(ROW(),2)=0</formula>
    </cfRule>
  </conditionalFormatting>
  <conditionalFormatting sqref="H41">
    <cfRule type="expression" dxfId="420" priority="17" stopIfTrue="1">
      <formula>MOD(ROW(),2)=0</formula>
    </cfRule>
  </conditionalFormatting>
  <conditionalFormatting sqref="H43">
    <cfRule type="expression" dxfId="419" priority="16" stopIfTrue="1">
      <formula>MOD(ROW(),2)=0</formula>
    </cfRule>
  </conditionalFormatting>
  <conditionalFormatting sqref="H43">
    <cfRule type="expression" dxfId="418" priority="15" stopIfTrue="1">
      <formula>MOD(ROW(),2)=0</formula>
    </cfRule>
  </conditionalFormatting>
  <conditionalFormatting sqref="H45">
    <cfRule type="expression" dxfId="417" priority="14" stopIfTrue="1">
      <formula>MOD(ROW(),2)=0</formula>
    </cfRule>
  </conditionalFormatting>
  <conditionalFormatting sqref="H45">
    <cfRule type="expression" dxfId="416" priority="13" stopIfTrue="1">
      <formula>MOD(ROW(),2)=0</formula>
    </cfRule>
  </conditionalFormatting>
  <conditionalFormatting sqref="H47">
    <cfRule type="expression" dxfId="415" priority="12" stopIfTrue="1">
      <formula>MOD(ROW(),2)=0</formula>
    </cfRule>
  </conditionalFormatting>
  <conditionalFormatting sqref="H47">
    <cfRule type="expression" dxfId="414" priority="11" stopIfTrue="1">
      <formula>MOD(ROW(),2)=0</formula>
    </cfRule>
  </conditionalFormatting>
  <conditionalFormatting sqref="H49">
    <cfRule type="expression" dxfId="413" priority="10" stopIfTrue="1">
      <formula>MOD(ROW(),2)=0</formula>
    </cfRule>
  </conditionalFormatting>
  <conditionalFormatting sqref="H49">
    <cfRule type="expression" dxfId="412" priority="9" stopIfTrue="1">
      <formula>MOD(ROW(),2)=0</formula>
    </cfRule>
  </conditionalFormatting>
  <conditionalFormatting sqref="H51">
    <cfRule type="expression" dxfId="411" priority="8" stopIfTrue="1">
      <formula>MOD(ROW(),2)=0</formula>
    </cfRule>
  </conditionalFormatting>
  <conditionalFormatting sqref="H51">
    <cfRule type="expression" dxfId="410" priority="7" stopIfTrue="1">
      <formula>MOD(ROW(),2)=0</formula>
    </cfRule>
  </conditionalFormatting>
  <conditionalFormatting sqref="H53">
    <cfRule type="expression" dxfId="409" priority="6" stopIfTrue="1">
      <formula>MOD(ROW(),2)=0</formula>
    </cfRule>
  </conditionalFormatting>
  <conditionalFormatting sqref="H53">
    <cfRule type="expression" dxfId="408" priority="5" stopIfTrue="1">
      <formula>MOD(ROW(),2)=0</formula>
    </cfRule>
  </conditionalFormatting>
  <conditionalFormatting sqref="H55">
    <cfRule type="expression" dxfId="407" priority="4" stopIfTrue="1">
      <formula>MOD(ROW(),2)=0</formula>
    </cfRule>
  </conditionalFormatting>
  <conditionalFormatting sqref="H55">
    <cfRule type="expression" dxfId="406" priority="3" stopIfTrue="1">
      <formula>MOD(ROW(),2)=0</formula>
    </cfRule>
  </conditionalFormatting>
  <conditionalFormatting sqref="H57">
    <cfRule type="expression" dxfId="405" priority="2" stopIfTrue="1">
      <formula>MOD(ROW(),2)=0</formula>
    </cfRule>
  </conditionalFormatting>
  <conditionalFormatting sqref="H57">
    <cfRule type="expression" dxfId="404" priority="1" stopIfTrue="1">
      <formula>MOD(ROW(),2)=0</formula>
    </cfRule>
  </conditionalFormatting>
  <pageMargins left="0.75" right="0.75" top="1" bottom="1" header="0.5" footer="0.5"/>
  <pageSetup orientation="portrait"/>
  <headerFooter alignWithMargins="0">
    <oddHeader>&amp;C&amp;"Arial,Bold"&amp;16JV Figures</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219"/>
  <sheetViews>
    <sheetView zoomScale="110" zoomScaleNormal="110" zoomScalePageLayoutView="110" workbookViewId="0">
      <pane xSplit="1" ySplit="2" topLeftCell="B40" activePane="bottomRight" state="frozen"/>
      <selection sqref="A1:C1"/>
      <selection pane="topRight" sqref="A1:C1"/>
      <selection pane="bottomLeft" sqref="A1:C1"/>
      <selection pane="bottomRight" activeCell="H57" sqref="H57"/>
    </sheetView>
  </sheetViews>
  <sheetFormatPr defaultColWidth="8.85546875" defaultRowHeight="15.75" x14ac:dyDescent="0.25"/>
  <cols>
    <col min="1" max="1" width="12.7109375" style="51" customWidth="1"/>
    <col min="2" max="2" width="12.7109375" style="8" customWidth="1"/>
    <col min="3" max="7" width="12.7109375" style="9" customWidth="1"/>
    <col min="8" max="8" width="12.7109375" style="14" customWidth="1"/>
    <col min="9" max="9" width="12.7109375" style="11" customWidth="1"/>
  </cols>
  <sheetData>
    <row r="1" spans="1:11" ht="16.5" thickTop="1" x14ac:dyDescent="0.25">
      <c r="B1" s="19" t="s">
        <v>7</v>
      </c>
      <c r="C1" s="109" t="s">
        <v>51</v>
      </c>
      <c r="D1" s="110"/>
      <c r="E1" s="110"/>
      <c r="F1" s="110"/>
      <c r="G1" s="110"/>
      <c r="H1" s="12"/>
      <c r="I1" s="10"/>
      <c r="K1" s="75"/>
    </row>
    <row r="2" spans="1:11" s="63" customFormat="1" ht="30" x14ac:dyDescent="0.2">
      <c r="A2" s="59" t="s">
        <v>13</v>
      </c>
      <c r="B2" s="60" t="s">
        <v>0</v>
      </c>
      <c r="C2" s="61" t="s">
        <v>43</v>
      </c>
      <c r="D2" s="61" t="s">
        <v>44</v>
      </c>
      <c r="E2" s="61" t="s">
        <v>45</v>
      </c>
      <c r="F2" s="61" t="s">
        <v>46</v>
      </c>
      <c r="G2" s="61" t="s">
        <v>47</v>
      </c>
      <c r="H2" s="62" t="s">
        <v>1</v>
      </c>
      <c r="I2" s="58" t="s">
        <v>15</v>
      </c>
      <c r="K2" s="75"/>
    </row>
    <row r="3" spans="1:11" x14ac:dyDescent="0.25">
      <c r="A3" s="103">
        <v>1</v>
      </c>
      <c r="B3" s="7">
        <v>2</v>
      </c>
      <c r="C3" s="50">
        <v>60</v>
      </c>
      <c r="D3" s="50">
        <v>61</v>
      </c>
      <c r="E3" s="50">
        <v>60</v>
      </c>
      <c r="F3" s="50"/>
      <c r="G3" s="50"/>
      <c r="H3" s="13">
        <f>IF(B3="","",IF(K3=5,(SUM(C3:G3)-MAX(C3:G3)-MIN(C3:G3))/3,IF(K3=4,(SUM(C3:G3)-MAX(C3:G3))/3,SUM(C3:G3)/3))*B3/7.6)</f>
        <v>15.877192982456142</v>
      </c>
      <c r="I3" s="23"/>
      <c r="K3" s="76">
        <f>COUNT(C3:G3)</f>
        <v>3</v>
      </c>
    </row>
    <row r="4" spans="1:11" x14ac:dyDescent="0.25">
      <c r="A4" s="104">
        <v>2</v>
      </c>
      <c r="B4" s="81">
        <f t="shared" ref="B4:B57" si="0">IF(A4="","",B$3)</f>
        <v>2</v>
      </c>
      <c r="C4" s="83">
        <v>50</v>
      </c>
      <c r="D4" s="83">
        <v>57</v>
      </c>
      <c r="E4" s="83">
        <v>55</v>
      </c>
      <c r="F4" s="83"/>
      <c r="G4" s="83"/>
      <c r="H4" s="78">
        <f t="shared" ref="H4:H57" si="1">IF(B4="","",IF(K4=5,(SUM(C4:G4)-MAX(C4:G4)-MIN(C4:G4))/3,IF(K4=4,(SUM(C4:G4)-MAX(C4:G4))/3,SUM(C4:G4)/3))*B4/7.6)</f>
        <v>14.210526315789474</v>
      </c>
      <c r="I4" s="84"/>
      <c r="K4" s="76">
        <f t="shared" ref="K4:K67" si="2">COUNT(C4:G4)</f>
        <v>3</v>
      </c>
    </row>
    <row r="5" spans="1:11" x14ac:dyDescent="0.25">
      <c r="A5" s="105">
        <v>3</v>
      </c>
      <c r="B5" s="81">
        <f t="shared" si="0"/>
        <v>2</v>
      </c>
      <c r="C5" s="72">
        <v>61</v>
      </c>
      <c r="D5" s="72">
        <v>58</v>
      </c>
      <c r="E5" s="72">
        <v>62</v>
      </c>
      <c r="F5" s="72"/>
      <c r="G5" s="72"/>
      <c r="H5" s="78">
        <f t="shared" si="1"/>
        <v>15.877192982456142</v>
      </c>
      <c r="I5" s="73"/>
      <c r="K5" s="76">
        <f t="shared" si="2"/>
        <v>3</v>
      </c>
    </row>
    <row r="6" spans="1:11" x14ac:dyDescent="0.25">
      <c r="A6" s="104">
        <v>4</v>
      </c>
      <c r="B6" s="81">
        <f t="shared" ref="B6" si="3">IF(A6="","",B$3)</f>
        <v>2</v>
      </c>
      <c r="C6" s="83">
        <v>57</v>
      </c>
      <c r="D6" s="83">
        <v>60</v>
      </c>
      <c r="E6" s="83">
        <v>54</v>
      </c>
      <c r="F6" s="83"/>
      <c r="G6" s="83"/>
      <c r="H6" s="78">
        <f t="shared" ref="H6" si="4">IF(B6="","",IF(K6=5,(SUM(C6:G6)-MAX(C6:G6)-MIN(C6:G6))/3,IF(K6=4,(SUM(C6:G6)-MAX(C6:G6))/3,SUM(C6:G6)/3))*B6/7.6)</f>
        <v>15</v>
      </c>
      <c r="I6" s="84"/>
      <c r="K6" s="76">
        <f t="shared" si="2"/>
        <v>3</v>
      </c>
    </row>
    <row r="7" spans="1:11" x14ac:dyDescent="0.25">
      <c r="A7" s="105">
        <v>5</v>
      </c>
      <c r="B7" s="81">
        <f t="shared" si="0"/>
        <v>2</v>
      </c>
      <c r="C7" s="72">
        <v>55</v>
      </c>
      <c r="D7" s="72">
        <v>56</v>
      </c>
      <c r="E7" s="72">
        <v>56</v>
      </c>
      <c r="F7" s="72"/>
      <c r="G7" s="72"/>
      <c r="H7" s="78">
        <f t="shared" si="1"/>
        <v>14.649122807017545</v>
      </c>
      <c r="I7" s="73"/>
      <c r="K7" s="76">
        <f t="shared" si="2"/>
        <v>3</v>
      </c>
    </row>
    <row r="8" spans="1:11" x14ac:dyDescent="0.25">
      <c r="A8" s="104">
        <v>6</v>
      </c>
      <c r="B8" s="81">
        <f t="shared" ref="B8" si="5">IF(A8="","",B$3)</f>
        <v>2</v>
      </c>
      <c r="C8" s="83">
        <v>53</v>
      </c>
      <c r="D8" s="83">
        <v>54</v>
      </c>
      <c r="E8" s="83">
        <v>54</v>
      </c>
      <c r="F8" s="83"/>
      <c r="G8" s="83"/>
      <c r="H8" s="78">
        <f t="shared" ref="H8" si="6">IF(B8="","",IF(K8=5,(SUM(C8:G8)-MAX(C8:G8)-MIN(C8:G8))/3,IF(K8=4,(SUM(C8:G8)-MAX(C8:G8))/3,SUM(C8:G8)/3))*B8/7.6)</f>
        <v>14.12280701754386</v>
      </c>
      <c r="I8" s="84"/>
      <c r="K8" s="76">
        <f t="shared" si="2"/>
        <v>3</v>
      </c>
    </row>
    <row r="9" spans="1:11" x14ac:dyDescent="0.25">
      <c r="A9" s="105">
        <v>7</v>
      </c>
      <c r="B9" s="81">
        <f t="shared" si="0"/>
        <v>2</v>
      </c>
      <c r="C9" s="72">
        <v>50</v>
      </c>
      <c r="D9" s="72">
        <v>53</v>
      </c>
      <c r="E9" s="72">
        <v>53</v>
      </c>
      <c r="F9" s="72"/>
      <c r="G9" s="72"/>
      <c r="H9" s="78">
        <f t="shared" si="1"/>
        <v>13.684210526315789</v>
      </c>
      <c r="I9" s="73"/>
      <c r="K9" s="76">
        <f t="shared" si="2"/>
        <v>3</v>
      </c>
    </row>
    <row r="10" spans="1:11" x14ac:dyDescent="0.25">
      <c r="A10" s="104">
        <v>8</v>
      </c>
      <c r="B10" s="81">
        <f t="shared" ref="B10" si="7">IF(A10="","",B$3)</f>
        <v>2</v>
      </c>
      <c r="C10" s="83">
        <v>56</v>
      </c>
      <c r="D10" s="83">
        <v>55</v>
      </c>
      <c r="E10" s="83">
        <v>55</v>
      </c>
      <c r="F10" s="83"/>
      <c r="G10" s="83"/>
      <c r="H10" s="78">
        <f t="shared" ref="H10" si="8">IF(B10="","",IF(K10=5,(SUM(C10:G10)-MAX(C10:G10)-MIN(C10:G10))/3,IF(K10=4,(SUM(C10:G10)-MAX(C10:G10))/3,SUM(C10:G10)/3))*B10/7.6)</f>
        <v>14.561403508771932</v>
      </c>
      <c r="I10" s="84"/>
      <c r="K10" s="76">
        <f t="shared" si="2"/>
        <v>3</v>
      </c>
    </row>
    <row r="11" spans="1:11" x14ac:dyDescent="0.25">
      <c r="A11" s="105">
        <v>9</v>
      </c>
      <c r="B11" s="81">
        <f t="shared" si="0"/>
        <v>2</v>
      </c>
      <c r="C11" s="72">
        <v>50</v>
      </c>
      <c r="D11" s="72">
        <v>52</v>
      </c>
      <c r="E11" s="72">
        <v>51</v>
      </c>
      <c r="F11" s="72"/>
      <c r="G11" s="72"/>
      <c r="H11" s="78">
        <f t="shared" si="1"/>
        <v>13.421052631578949</v>
      </c>
      <c r="I11" s="73"/>
      <c r="K11" s="76">
        <f t="shared" si="2"/>
        <v>3</v>
      </c>
    </row>
    <row r="12" spans="1:11" x14ac:dyDescent="0.25">
      <c r="A12" s="104">
        <v>10</v>
      </c>
      <c r="B12" s="81">
        <f t="shared" ref="B12" si="9">IF(A12="","",B$3)</f>
        <v>2</v>
      </c>
      <c r="C12" s="83">
        <v>50</v>
      </c>
      <c r="D12" s="83">
        <v>50</v>
      </c>
      <c r="E12" s="83">
        <v>49</v>
      </c>
      <c r="F12" s="83"/>
      <c r="G12" s="83"/>
      <c r="H12" s="78">
        <f t="shared" ref="H12" si="10">IF(B12="","",IF(K12=5,(SUM(C12:G12)-MAX(C12:G12)-MIN(C12:G12))/3,IF(K12=4,(SUM(C12:G12)-MAX(C12:G12))/3,SUM(C12:G12)/3))*B12/7.6)</f>
        <v>13.070175438596491</v>
      </c>
      <c r="I12" s="84"/>
      <c r="K12" s="76">
        <f t="shared" si="2"/>
        <v>3</v>
      </c>
    </row>
    <row r="13" spans="1:11" x14ac:dyDescent="0.25">
      <c r="A13" s="105">
        <v>11</v>
      </c>
      <c r="B13" s="81">
        <f t="shared" si="0"/>
        <v>2</v>
      </c>
      <c r="C13" s="72">
        <v>54</v>
      </c>
      <c r="D13" s="72">
        <v>57</v>
      </c>
      <c r="E13" s="72">
        <v>53</v>
      </c>
      <c r="F13" s="72"/>
      <c r="G13" s="72"/>
      <c r="H13" s="78">
        <f t="shared" si="1"/>
        <v>14.385964912280702</v>
      </c>
      <c r="I13" s="73"/>
      <c r="K13" s="76">
        <f t="shared" si="2"/>
        <v>3</v>
      </c>
    </row>
    <row r="14" spans="1:11" x14ac:dyDescent="0.25">
      <c r="A14" s="104">
        <v>12</v>
      </c>
      <c r="B14" s="81">
        <f t="shared" ref="B14" si="11">IF(A14="","",B$3)</f>
        <v>2</v>
      </c>
      <c r="C14" s="83">
        <v>57</v>
      </c>
      <c r="D14" s="83">
        <v>58</v>
      </c>
      <c r="E14" s="83">
        <v>57</v>
      </c>
      <c r="F14" s="83"/>
      <c r="G14" s="83"/>
      <c r="H14" s="78">
        <f t="shared" ref="H14" si="12">IF(B14="","",IF(K14=5,(SUM(C14:G14)-MAX(C14:G14)-MIN(C14:G14))/3,IF(K14=4,(SUM(C14:G14)-MAX(C14:G14))/3,SUM(C14:G14)/3))*B14/7.6)</f>
        <v>15.087719298245615</v>
      </c>
      <c r="I14" s="84"/>
      <c r="K14" s="76">
        <f t="shared" si="2"/>
        <v>3</v>
      </c>
    </row>
    <row r="15" spans="1:11" x14ac:dyDescent="0.25">
      <c r="A15" s="105">
        <v>13</v>
      </c>
      <c r="B15" s="81">
        <f t="shared" si="0"/>
        <v>2</v>
      </c>
      <c r="C15" s="72">
        <v>56</v>
      </c>
      <c r="D15" s="72">
        <v>57</v>
      </c>
      <c r="E15" s="72">
        <v>59</v>
      </c>
      <c r="F15" s="72"/>
      <c r="G15" s="72"/>
      <c r="H15" s="78">
        <f t="shared" si="1"/>
        <v>15.087719298245615</v>
      </c>
      <c r="I15" s="73"/>
      <c r="K15" s="76">
        <f t="shared" si="2"/>
        <v>3</v>
      </c>
    </row>
    <row r="16" spans="1:11" x14ac:dyDescent="0.25">
      <c r="A16" s="104">
        <v>14</v>
      </c>
      <c r="B16" s="81">
        <f t="shared" ref="B16" si="13">IF(A16="","",B$3)</f>
        <v>2</v>
      </c>
      <c r="C16" s="83">
        <v>57</v>
      </c>
      <c r="D16" s="83">
        <v>60</v>
      </c>
      <c r="E16" s="83">
        <v>58</v>
      </c>
      <c r="F16" s="83"/>
      <c r="G16" s="83"/>
      <c r="H16" s="78">
        <f t="shared" ref="H16" si="14">IF(B16="","",IF(K16=5,(SUM(C16:G16)-MAX(C16:G16)-MIN(C16:G16))/3,IF(K16=4,(SUM(C16:G16)-MAX(C16:G16))/3,SUM(C16:G16)/3))*B16/7.6)</f>
        <v>15.350877192982457</v>
      </c>
      <c r="I16" s="84"/>
      <c r="K16" s="76">
        <f t="shared" si="2"/>
        <v>3</v>
      </c>
    </row>
    <row r="17" spans="1:11" x14ac:dyDescent="0.25">
      <c r="A17" s="105">
        <v>15</v>
      </c>
      <c r="B17" s="81">
        <f t="shared" si="0"/>
        <v>2</v>
      </c>
      <c r="C17" s="72">
        <v>53</v>
      </c>
      <c r="D17" s="72">
        <v>54</v>
      </c>
      <c r="E17" s="72">
        <v>52</v>
      </c>
      <c r="F17" s="72"/>
      <c r="G17" s="72"/>
      <c r="H17" s="78">
        <f t="shared" si="1"/>
        <v>13.947368421052632</v>
      </c>
      <c r="I17" s="73"/>
      <c r="K17" s="76">
        <f t="shared" si="2"/>
        <v>3</v>
      </c>
    </row>
    <row r="18" spans="1:11" x14ac:dyDescent="0.25">
      <c r="A18" s="104">
        <v>16</v>
      </c>
      <c r="B18" s="81">
        <f t="shared" ref="B18" si="15">IF(A18="","",B$3)</f>
        <v>2</v>
      </c>
      <c r="C18" s="83"/>
      <c r="D18" s="83"/>
      <c r="E18" s="83"/>
      <c r="F18" s="83"/>
      <c r="G18" s="83"/>
      <c r="H18" s="78">
        <f t="shared" ref="H18" si="16">IF(B18="","",IF(K18=5,(SUM(C18:G18)-MAX(C18:G18)-MIN(C18:G18))/3,IF(K18=4,(SUM(C18:G18)-MAX(C18:G18))/3,SUM(C18:G18)/3))*B18/7.6)</f>
        <v>0</v>
      </c>
      <c r="I18" s="84"/>
      <c r="K18" s="76">
        <f t="shared" si="2"/>
        <v>0</v>
      </c>
    </row>
    <row r="19" spans="1:11" x14ac:dyDescent="0.25">
      <c r="A19" s="105">
        <v>17</v>
      </c>
      <c r="B19" s="81">
        <f t="shared" si="0"/>
        <v>2</v>
      </c>
      <c r="C19" s="72">
        <v>58</v>
      </c>
      <c r="D19" s="72">
        <v>58</v>
      </c>
      <c r="E19" s="72">
        <v>60</v>
      </c>
      <c r="F19" s="72"/>
      <c r="G19" s="72"/>
      <c r="H19" s="78">
        <f t="shared" si="1"/>
        <v>15.43859649122807</v>
      </c>
      <c r="I19" s="73"/>
      <c r="K19" s="76">
        <f t="shared" si="2"/>
        <v>3</v>
      </c>
    </row>
    <row r="20" spans="1:11" x14ac:dyDescent="0.25">
      <c r="A20" s="104">
        <v>18</v>
      </c>
      <c r="B20" s="81">
        <f t="shared" ref="B20" si="17">IF(A20="","",B$3)</f>
        <v>2</v>
      </c>
      <c r="C20" s="83">
        <v>60</v>
      </c>
      <c r="D20" s="83">
        <v>56</v>
      </c>
      <c r="E20" s="83">
        <v>57</v>
      </c>
      <c r="F20" s="83"/>
      <c r="G20" s="83"/>
      <c r="H20" s="78">
        <f t="shared" ref="H20" si="18">IF(B20="","",IF(K20=5,(SUM(C20:G20)-MAX(C20:G20)-MIN(C20:G20))/3,IF(K20=4,(SUM(C20:G20)-MAX(C20:G20))/3,SUM(C20:G20)/3))*B20/7.6)</f>
        <v>15.175438596491228</v>
      </c>
      <c r="I20" s="84"/>
      <c r="K20" s="76">
        <f t="shared" si="2"/>
        <v>3</v>
      </c>
    </row>
    <row r="21" spans="1:11" x14ac:dyDescent="0.25">
      <c r="A21" s="105">
        <v>19</v>
      </c>
      <c r="B21" s="81">
        <f t="shared" si="0"/>
        <v>2</v>
      </c>
      <c r="C21" s="72">
        <v>56</v>
      </c>
      <c r="D21" s="72">
        <v>57</v>
      </c>
      <c r="E21" s="72">
        <v>56</v>
      </c>
      <c r="F21" s="72"/>
      <c r="G21" s="72"/>
      <c r="H21" s="78">
        <f t="shared" si="1"/>
        <v>14.824561403508774</v>
      </c>
      <c r="I21" s="73"/>
      <c r="K21" s="76">
        <f t="shared" si="2"/>
        <v>3</v>
      </c>
    </row>
    <row r="22" spans="1:11" x14ac:dyDescent="0.25">
      <c r="A22" s="104">
        <v>20</v>
      </c>
      <c r="B22" s="81">
        <f t="shared" ref="B22" si="19">IF(A22="","",B$3)</f>
        <v>2</v>
      </c>
      <c r="C22" s="83">
        <v>55</v>
      </c>
      <c r="D22" s="83">
        <v>54</v>
      </c>
      <c r="E22" s="83">
        <v>56</v>
      </c>
      <c r="F22" s="83"/>
      <c r="G22" s="83"/>
      <c r="H22" s="78">
        <f t="shared" ref="H22" si="20">IF(B22="","",IF(K22=5,(SUM(C22:G22)-MAX(C22:G22)-MIN(C22:G22))/3,IF(K22=4,(SUM(C22:G22)-MAX(C22:G22))/3,SUM(C22:G22)/3))*B22/7.6)</f>
        <v>14.473684210526317</v>
      </c>
      <c r="I22" s="84"/>
      <c r="K22" s="76">
        <f t="shared" si="2"/>
        <v>3</v>
      </c>
    </row>
    <row r="23" spans="1:11" x14ac:dyDescent="0.25">
      <c r="A23" s="105">
        <v>21</v>
      </c>
      <c r="B23" s="81">
        <f t="shared" si="0"/>
        <v>2</v>
      </c>
      <c r="C23" s="72">
        <v>57</v>
      </c>
      <c r="D23" s="72">
        <v>60</v>
      </c>
      <c r="E23" s="72">
        <v>58</v>
      </c>
      <c r="F23" s="72"/>
      <c r="G23" s="72"/>
      <c r="H23" s="78">
        <f t="shared" si="1"/>
        <v>15.350877192982457</v>
      </c>
      <c r="I23" s="73"/>
      <c r="K23" s="76">
        <f t="shared" si="2"/>
        <v>3</v>
      </c>
    </row>
    <row r="24" spans="1:11" x14ac:dyDescent="0.25">
      <c r="A24" s="104">
        <v>22</v>
      </c>
      <c r="B24" s="81">
        <f t="shared" ref="B24" si="21">IF(A24="","",B$3)</f>
        <v>2</v>
      </c>
      <c r="C24" s="83">
        <v>54</v>
      </c>
      <c r="D24" s="83">
        <v>55</v>
      </c>
      <c r="E24" s="83">
        <v>50</v>
      </c>
      <c r="F24" s="83"/>
      <c r="G24" s="83"/>
      <c r="H24" s="78">
        <f t="shared" ref="H24" si="22">IF(B24="","",IF(K24=5,(SUM(C24:G24)-MAX(C24:G24)-MIN(C24:G24))/3,IF(K24=4,(SUM(C24:G24)-MAX(C24:G24))/3,SUM(C24:G24)/3))*B24/7.6)</f>
        <v>13.947368421052632</v>
      </c>
      <c r="I24" s="84"/>
      <c r="K24" s="76">
        <f t="shared" si="2"/>
        <v>3</v>
      </c>
    </row>
    <row r="25" spans="1:11" x14ac:dyDescent="0.25">
      <c r="A25" s="105">
        <v>23</v>
      </c>
      <c r="B25" s="81">
        <f t="shared" si="0"/>
        <v>2</v>
      </c>
      <c r="C25" s="72">
        <v>65</v>
      </c>
      <c r="D25" s="72">
        <v>62</v>
      </c>
      <c r="E25" s="72">
        <v>62</v>
      </c>
      <c r="F25" s="72"/>
      <c r="G25" s="72"/>
      <c r="H25" s="78">
        <f t="shared" si="1"/>
        <v>16.578947368421055</v>
      </c>
      <c r="I25" s="73"/>
      <c r="K25" s="76">
        <f t="shared" si="2"/>
        <v>3</v>
      </c>
    </row>
    <row r="26" spans="1:11" x14ac:dyDescent="0.25">
      <c r="A26" s="104">
        <v>24</v>
      </c>
      <c r="B26" s="81">
        <f t="shared" ref="B26" si="23">IF(A26="","",B$3)</f>
        <v>2</v>
      </c>
      <c r="C26" s="83">
        <v>50</v>
      </c>
      <c r="D26" s="83">
        <v>53</v>
      </c>
      <c r="E26" s="83">
        <v>50</v>
      </c>
      <c r="F26" s="83"/>
      <c r="G26" s="83"/>
      <c r="H26" s="78">
        <f t="shared" ref="H26" si="24">IF(B26="","",IF(K26=5,(SUM(C26:G26)-MAX(C26:G26)-MIN(C26:G26))/3,IF(K26=4,(SUM(C26:G26)-MAX(C26:G26))/3,SUM(C26:G26)/3))*B26/7.6)</f>
        <v>13.421052631578949</v>
      </c>
      <c r="I26" s="84"/>
      <c r="K26" s="76">
        <f t="shared" si="2"/>
        <v>3</v>
      </c>
    </row>
    <row r="27" spans="1:11" x14ac:dyDescent="0.25">
      <c r="A27" s="105">
        <v>25</v>
      </c>
      <c r="B27" s="81">
        <f t="shared" si="0"/>
        <v>2</v>
      </c>
      <c r="C27" s="72">
        <v>47</v>
      </c>
      <c r="D27" s="72">
        <v>48</v>
      </c>
      <c r="E27" s="72">
        <v>48</v>
      </c>
      <c r="F27" s="72"/>
      <c r="G27" s="72"/>
      <c r="H27" s="78">
        <f t="shared" si="1"/>
        <v>12.543859649122806</v>
      </c>
      <c r="I27" s="73"/>
      <c r="K27" s="76">
        <f t="shared" si="2"/>
        <v>3</v>
      </c>
    </row>
    <row r="28" spans="1:11" x14ac:dyDescent="0.25">
      <c r="A28" s="104">
        <v>26</v>
      </c>
      <c r="B28" s="81">
        <f t="shared" ref="B28" si="25">IF(A28="","",B$3)</f>
        <v>2</v>
      </c>
      <c r="C28" s="83">
        <v>62</v>
      </c>
      <c r="D28" s="83">
        <v>61</v>
      </c>
      <c r="E28" s="83">
        <v>59</v>
      </c>
      <c r="F28" s="83"/>
      <c r="G28" s="83"/>
      <c r="H28" s="78">
        <f t="shared" ref="H28" si="26">IF(B28="","",IF(K28=5,(SUM(C28:G28)-MAX(C28:G28)-MIN(C28:G28))/3,IF(K28=4,(SUM(C28:G28)-MAX(C28:G28))/3,SUM(C28:G28)/3))*B28/7.6)</f>
        <v>15.964912280701755</v>
      </c>
      <c r="I28" s="84"/>
      <c r="K28" s="76">
        <f t="shared" si="2"/>
        <v>3</v>
      </c>
    </row>
    <row r="29" spans="1:11" x14ac:dyDescent="0.25">
      <c r="A29" s="105">
        <v>27</v>
      </c>
      <c r="B29" s="81">
        <f t="shared" si="0"/>
        <v>2</v>
      </c>
      <c r="C29" s="72">
        <v>63</v>
      </c>
      <c r="D29" s="72">
        <v>62</v>
      </c>
      <c r="E29" s="72">
        <v>58</v>
      </c>
      <c r="F29" s="72"/>
      <c r="G29" s="72"/>
      <c r="H29" s="78">
        <f t="shared" si="1"/>
        <v>16.05263157894737</v>
      </c>
      <c r="I29" s="73"/>
      <c r="K29" s="76">
        <f t="shared" si="2"/>
        <v>3</v>
      </c>
    </row>
    <row r="30" spans="1:11" x14ac:dyDescent="0.25">
      <c r="A30" s="104">
        <v>28</v>
      </c>
      <c r="B30" s="81">
        <f t="shared" ref="B30" si="27">IF(A30="","",B$3)</f>
        <v>2</v>
      </c>
      <c r="C30" s="83">
        <v>60</v>
      </c>
      <c r="D30" s="83">
        <v>63</v>
      </c>
      <c r="E30" s="83">
        <v>61</v>
      </c>
      <c r="F30" s="83"/>
      <c r="G30" s="83"/>
      <c r="H30" s="78">
        <f t="shared" ref="H30" si="28">IF(B30="","",IF(K30=5,(SUM(C30:G30)-MAX(C30:G30)-MIN(C30:G30))/3,IF(K30=4,(SUM(C30:G30)-MAX(C30:G30))/3,SUM(C30:G30)/3))*B30/7.6)</f>
        <v>16.140350877192983</v>
      </c>
      <c r="I30" s="84"/>
      <c r="K30" s="76">
        <f t="shared" si="2"/>
        <v>3</v>
      </c>
    </row>
    <row r="31" spans="1:11" x14ac:dyDescent="0.25">
      <c r="A31" s="51">
        <v>29</v>
      </c>
      <c r="B31" s="81">
        <f t="shared" si="0"/>
        <v>2</v>
      </c>
      <c r="C31" s="72">
        <v>70</v>
      </c>
      <c r="D31" s="72">
        <v>68</v>
      </c>
      <c r="E31" s="72">
        <v>65</v>
      </c>
      <c r="F31" s="72"/>
      <c r="G31" s="72"/>
      <c r="H31" s="78">
        <f t="shared" si="1"/>
        <v>17.807017543859651</v>
      </c>
      <c r="I31" s="73"/>
      <c r="K31" s="76">
        <f t="shared" si="2"/>
        <v>3</v>
      </c>
    </row>
    <row r="32" spans="1:11" x14ac:dyDescent="0.25">
      <c r="A32" s="104">
        <v>30</v>
      </c>
      <c r="B32" s="81">
        <f t="shared" ref="B32" si="29">IF(A32="","",B$3)</f>
        <v>2</v>
      </c>
      <c r="C32" s="83">
        <v>50</v>
      </c>
      <c r="D32" s="83">
        <v>56</v>
      </c>
      <c r="E32" s="83">
        <v>56</v>
      </c>
      <c r="F32" s="83"/>
      <c r="G32" s="83"/>
      <c r="H32" s="78">
        <f t="shared" ref="H32" si="30">IF(B32="","",IF(K32=5,(SUM(C32:G32)-MAX(C32:G32)-MIN(C32:G32))/3,IF(K32=4,(SUM(C32:G32)-MAX(C32:G32))/3,SUM(C32:G32)/3))*B32/7.6)</f>
        <v>14.210526315789474</v>
      </c>
      <c r="I32" s="84"/>
      <c r="K32" s="76">
        <f t="shared" si="2"/>
        <v>3</v>
      </c>
    </row>
    <row r="33" spans="1:11" x14ac:dyDescent="0.25">
      <c r="A33" s="51">
        <v>31</v>
      </c>
      <c r="B33" s="81">
        <f t="shared" si="0"/>
        <v>2</v>
      </c>
      <c r="C33" s="72">
        <v>49</v>
      </c>
      <c r="D33" s="72">
        <v>57</v>
      </c>
      <c r="E33" s="72">
        <v>54</v>
      </c>
      <c r="F33" s="72"/>
      <c r="G33" s="72"/>
      <c r="H33" s="78">
        <f t="shared" si="1"/>
        <v>14.035087719298247</v>
      </c>
      <c r="I33" s="73"/>
      <c r="K33" s="76">
        <f t="shared" si="2"/>
        <v>3</v>
      </c>
    </row>
    <row r="34" spans="1:11" x14ac:dyDescent="0.25">
      <c r="A34" s="104">
        <v>32</v>
      </c>
      <c r="B34" s="81">
        <f t="shared" si="0"/>
        <v>2</v>
      </c>
      <c r="C34" s="83">
        <v>63</v>
      </c>
      <c r="D34" s="83">
        <v>65</v>
      </c>
      <c r="E34" s="83">
        <v>61</v>
      </c>
      <c r="F34" s="83"/>
      <c r="G34" s="83"/>
      <c r="H34" s="78">
        <f t="shared" ref="H34" si="31">IF(B34="","",IF(K34=5,(SUM(C34:G34)-MAX(C34:G34)-MIN(C34:G34))/3,IF(K34=4,(SUM(C34:G34)-MAX(C34:G34))/3,SUM(C34:G34)/3))*B34/7.6)</f>
        <v>16.578947368421055</v>
      </c>
      <c r="I34" s="84"/>
      <c r="K34" s="76">
        <f t="shared" si="2"/>
        <v>3</v>
      </c>
    </row>
    <row r="35" spans="1:11" x14ac:dyDescent="0.25">
      <c r="A35" s="51">
        <v>33</v>
      </c>
      <c r="B35" s="81">
        <f t="shared" si="0"/>
        <v>2</v>
      </c>
      <c r="C35" s="72">
        <v>50</v>
      </c>
      <c r="D35" s="72">
        <v>53</v>
      </c>
      <c r="E35" s="72">
        <v>53</v>
      </c>
      <c r="F35" s="72"/>
      <c r="G35" s="72"/>
      <c r="H35" s="78">
        <f t="shared" si="1"/>
        <v>13.684210526315789</v>
      </c>
      <c r="I35" s="73"/>
      <c r="K35" s="76">
        <f t="shared" si="2"/>
        <v>3</v>
      </c>
    </row>
    <row r="36" spans="1:11" x14ac:dyDescent="0.25">
      <c r="A36" s="104">
        <v>34</v>
      </c>
      <c r="B36" s="81">
        <f t="shared" ref="B36" si="32">IF(A36="","",B$3)</f>
        <v>2</v>
      </c>
      <c r="C36" s="83">
        <v>52</v>
      </c>
      <c r="D36" s="83">
        <v>52</v>
      </c>
      <c r="E36" s="83">
        <v>51</v>
      </c>
      <c r="F36" s="83"/>
      <c r="G36" s="83"/>
      <c r="H36" s="78">
        <f t="shared" ref="H36" si="33">IF(B36="","",IF(K36=5,(SUM(C36:G36)-MAX(C36:G36)-MIN(C36:G36))/3,IF(K36=4,(SUM(C36:G36)-MAX(C36:G36))/3,SUM(C36:G36)/3))*B36/7.6)</f>
        <v>13.596491228070175</v>
      </c>
      <c r="I36" s="84"/>
      <c r="K36" s="76">
        <f t="shared" si="2"/>
        <v>3</v>
      </c>
    </row>
    <row r="37" spans="1:11" x14ac:dyDescent="0.25">
      <c r="A37" s="51">
        <v>35</v>
      </c>
      <c r="B37" s="81">
        <f t="shared" si="0"/>
        <v>2</v>
      </c>
      <c r="C37" s="72">
        <v>62</v>
      </c>
      <c r="D37" s="72">
        <v>57</v>
      </c>
      <c r="E37" s="72">
        <v>62</v>
      </c>
      <c r="F37" s="72"/>
      <c r="G37" s="72"/>
      <c r="H37" s="78">
        <f t="shared" si="1"/>
        <v>15.877192982456142</v>
      </c>
      <c r="I37" s="73"/>
      <c r="K37" s="76">
        <f t="shared" si="2"/>
        <v>3</v>
      </c>
    </row>
    <row r="38" spans="1:11" x14ac:dyDescent="0.25">
      <c r="A38" s="104">
        <v>36</v>
      </c>
      <c r="B38" s="81">
        <f t="shared" ref="B38" si="34">IF(A38="","",B$3)</f>
        <v>2</v>
      </c>
      <c r="C38" s="83">
        <v>52</v>
      </c>
      <c r="D38" s="83">
        <v>52</v>
      </c>
      <c r="E38" s="83">
        <v>55</v>
      </c>
      <c r="F38" s="83"/>
      <c r="G38" s="83"/>
      <c r="H38" s="78">
        <f t="shared" ref="H38" si="35">IF(B38="","",IF(K38=5,(SUM(C38:G38)-MAX(C38:G38)-MIN(C38:G38))/3,IF(K38=4,(SUM(C38:G38)-MAX(C38:G38))/3,SUM(C38:G38)/3))*B38/7.6)</f>
        <v>13.947368421052632</v>
      </c>
      <c r="I38" s="84"/>
      <c r="K38" s="76">
        <f t="shared" si="2"/>
        <v>3</v>
      </c>
    </row>
    <row r="39" spans="1:11" x14ac:dyDescent="0.25">
      <c r="A39" s="51">
        <v>37</v>
      </c>
      <c r="B39" s="81">
        <f t="shared" si="0"/>
        <v>2</v>
      </c>
      <c r="C39" s="72">
        <v>54</v>
      </c>
      <c r="D39" s="72">
        <v>54</v>
      </c>
      <c r="E39" s="72">
        <v>54</v>
      </c>
      <c r="F39" s="72"/>
      <c r="G39" s="72"/>
      <c r="H39" s="78">
        <f t="shared" si="1"/>
        <v>14.210526315789474</v>
      </c>
      <c r="I39" s="73"/>
      <c r="K39" s="76">
        <f t="shared" si="2"/>
        <v>3</v>
      </c>
    </row>
    <row r="40" spans="1:11" x14ac:dyDescent="0.25">
      <c r="A40" s="104">
        <v>38</v>
      </c>
      <c r="B40" s="81">
        <f t="shared" ref="B40" si="36">IF(A40="","",B$3)</f>
        <v>2</v>
      </c>
      <c r="C40" s="83">
        <v>53</v>
      </c>
      <c r="D40" s="83">
        <v>53</v>
      </c>
      <c r="E40" s="83">
        <v>53</v>
      </c>
      <c r="F40" s="83"/>
      <c r="G40" s="83"/>
      <c r="H40" s="78">
        <f t="shared" ref="H40" si="37">IF(B40="","",IF(K40=5,(SUM(C40:G40)-MAX(C40:G40)-MIN(C40:G40))/3,IF(K40=4,(SUM(C40:G40)-MAX(C40:G40))/3,SUM(C40:G40)/3))*B40/7.6)</f>
        <v>13.947368421052632</v>
      </c>
      <c r="I40" s="84"/>
      <c r="K40" s="76">
        <f t="shared" si="2"/>
        <v>3</v>
      </c>
    </row>
    <row r="41" spans="1:11" x14ac:dyDescent="0.25">
      <c r="A41" s="51">
        <v>39</v>
      </c>
      <c r="B41" s="81">
        <f t="shared" si="0"/>
        <v>2</v>
      </c>
      <c r="C41" s="72">
        <v>50</v>
      </c>
      <c r="D41" s="72">
        <v>57</v>
      </c>
      <c r="E41" s="72">
        <v>55</v>
      </c>
      <c r="F41" s="72"/>
      <c r="G41" s="72"/>
      <c r="H41" s="78">
        <f t="shared" si="1"/>
        <v>14.210526315789474</v>
      </c>
      <c r="I41" s="73"/>
      <c r="K41" s="76">
        <f t="shared" si="2"/>
        <v>3</v>
      </c>
    </row>
    <row r="42" spans="1:11" x14ac:dyDescent="0.25">
      <c r="A42" s="104">
        <v>40</v>
      </c>
      <c r="B42" s="81">
        <f t="shared" ref="B42" si="38">IF(A42="","",B$3)</f>
        <v>2</v>
      </c>
      <c r="C42" s="83">
        <v>60</v>
      </c>
      <c r="D42" s="83">
        <v>60</v>
      </c>
      <c r="E42" s="83">
        <v>58</v>
      </c>
      <c r="F42" s="83"/>
      <c r="G42" s="83"/>
      <c r="H42" s="78">
        <f t="shared" ref="H42" si="39">IF(B42="","",IF(K42=5,(SUM(C42:G42)-MAX(C42:G42)-MIN(C42:G42))/3,IF(K42=4,(SUM(C42:G42)-MAX(C42:G42))/3,SUM(C42:G42)/3))*B42/7.6)</f>
        <v>15.6140350877193</v>
      </c>
      <c r="I42" s="84"/>
      <c r="K42" s="76">
        <f t="shared" si="2"/>
        <v>3</v>
      </c>
    </row>
    <row r="43" spans="1:11" x14ac:dyDescent="0.25">
      <c r="A43" s="51">
        <v>41</v>
      </c>
      <c r="B43" s="81">
        <f t="shared" si="0"/>
        <v>2</v>
      </c>
      <c r="C43" s="72">
        <v>63</v>
      </c>
      <c r="D43" s="72">
        <v>61</v>
      </c>
      <c r="E43" s="72">
        <v>60</v>
      </c>
      <c r="F43" s="72"/>
      <c r="G43" s="72"/>
      <c r="H43" s="78">
        <f t="shared" si="1"/>
        <v>16.140350877192983</v>
      </c>
      <c r="I43" s="73"/>
      <c r="K43" s="76">
        <f t="shared" si="2"/>
        <v>3</v>
      </c>
    </row>
    <row r="44" spans="1:11" x14ac:dyDescent="0.25">
      <c r="A44" s="104">
        <v>42</v>
      </c>
      <c r="B44" s="81">
        <f t="shared" ref="B44" si="40">IF(A44="","",B$3)</f>
        <v>2</v>
      </c>
      <c r="C44" s="83">
        <v>59</v>
      </c>
      <c r="D44" s="83">
        <v>58</v>
      </c>
      <c r="E44" s="83">
        <v>60</v>
      </c>
      <c r="F44" s="83"/>
      <c r="G44" s="83"/>
      <c r="H44" s="78">
        <f t="shared" ref="H44" si="41">IF(B44="","",IF(K44=5,(SUM(C44:G44)-MAX(C44:G44)-MIN(C44:G44))/3,IF(K44=4,(SUM(C44:G44)-MAX(C44:G44))/3,SUM(C44:G44)/3))*B44/7.6)</f>
        <v>15.526315789473685</v>
      </c>
      <c r="I44" s="84"/>
      <c r="K44" s="76">
        <f t="shared" si="2"/>
        <v>3</v>
      </c>
    </row>
    <row r="45" spans="1:11" x14ac:dyDescent="0.25">
      <c r="A45" s="51">
        <v>43</v>
      </c>
      <c r="B45" s="81">
        <f t="shared" si="0"/>
        <v>2</v>
      </c>
      <c r="C45" s="72">
        <v>60</v>
      </c>
      <c r="D45" s="72">
        <v>56</v>
      </c>
      <c r="E45" s="72">
        <v>55</v>
      </c>
      <c r="F45" s="72"/>
      <c r="G45" s="72"/>
      <c r="H45" s="78">
        <f t="shared" si="1"/>
        <v>15</v>
      </c>
      <c r="I45" s="73"/>
      <c r="K45" s="76">
        <f t="shared" si="2"/>
        <v>3</v>
      </c>
    </row>
    <row r="46" spans="1:11" x14ac:dyDescent="0.25">
      <c r="A46" s="104">
        <v>44</v>
      </c>
      <c r="B46" s="81">
        <f t="shared" ref="B46" si="42">IF(A46="","",B$3)</f>
        <v>2</v>
      </c>
      <c r="C46" s="83">
        <v>60</v>
      </c>
      <c r="D46" s="83">
        <v>62</v>
      </c>
      <c r="E46" s="83">
        <v>57</v>
      </c>
      <c r="F46" s="83"/>
      <c r="G46" s="83"/>
      <c r="H46" s="78">
        <f t="shared" ref="H46" si="43">IF(B46="","",IF(K46=5,(SUM(C46:G46)-MAX(C46:G46)-MIN(C46:G46))/3,IF(K46=4,(SUM(C46:G46)-MAX(C46:G46))/3,SUM(C46:G46)/3))*B46/7.6)</f>
        <v>15.701754385964913</v>
      </c>
      <c r="I46" s="84"/>
      <c r="K46" s="76">
        <f t="shared" si="2"/>
        <v>3</v>
      </c>
    </row>
    <row r="47" spans="1:11" x14ac:dyDescent="0.25">
      <c r="A47" s="51">
        <v>45</v>
      </c>
      <c r="B47" s="81">
        <f t="shared" si="0"/>
        <v>2</v>
      </c>
      <c r="C47" s="72">
        <v>54</v>
      </c>
      <c r="D47" s="72">
        <v>54</v>
      </c>
      <c r="E47" s="72">
        <v>51</v>
      </c>
      <c r="F47" s="72"/>
      <c r="G47" s="72"/>
      <c r="H47" s="78">
        <f t="shared" si="1"/>
        <v>13.947368421052632</v>
      </c>
      <c r="I47" s="73"/>
      <c r="K47" s="76">
        <f t="shared" si="2"/>
        <v>3</v>
      </c>
    </row>
    <row r="48" spans="1:11" x14ac:dyDescent="0.25">
      <c r="A48" s="104">
        <v>46</v>
      </c>
      <c r="B48" s="81">
        <f t="shared" ref="B48" si="44">IF(A48="","",B$3)</f>
        <v>2</v>
      </c>
      <c r="C48" s="83">
        <v>52</v>
      </c>
      <c r="D48" s="83">
        <v>50</v>
      </c>
      <c r="E48" s="83">
        <v>50</v>
      </c>
      <c r="F48" s="83"/>
      <c r="G48" s="83"/>
      <c r="H48" s="78">
        <f t="shared" ref="H48" si="45">IF(B48="","",IF(K48=5,(SUM(C48:G48)-MAX(C48:G48)-MIN(C48:G48))/3,IF(K48=4,(SUM(C48:G48)-MAX(C48:G48))/3,SUM(C48:G48)/3))*B48/7.6)</f>
        <v>13.333333333333334</v>
      </c>
      <c r="I48" s="84"/>
      <c r="K48" s="76">
        <f t="shared" si="2"/>
        <v>3</v>
      </c>
    </row>
    <row r="49" spans="1:11" x14ac:dyDescent="0.25">
      <c r="A49" s="51">
        <v>47</v>
      </c>
      <c r="B49" s="81">
        <f t="shared" si="0"/>
        <v>2</v>
      </c>
      <c r="C49" s="72">
        <v>50</v>
      </c>
      <c r="D49" s="72">
        <v>53</v>
      </c>
      <c r="E49" s="72">
        <v>56</v>
      </c>
      <c r="F49" s="72"/>
      <c r="G49" s="72"/>
      <c r="H49" s="78">
        <f t="shared" si="1"/>
        <v>13.947368421052632</v>
      </c>
      <c r="I49" s="73"/>
      <c r="K49" s="76">
        <f t="shared" si="2"/>
        <v>3</v>
      </c>
    </row>
    <row r="50" spans="1:11" x14ac:dyDescent="0.25">
      <c r="A50" s="104">
        <v>48</v>
      </c>
      <c r="B50" s="81">
        <f t="shared" ref="B50" si="46">IF(A50="","",B$3)</f>
        <v>2</v>
      </c>
      <c r="C50" s="83">
        <v>70</v>
      </c>
      <c r="D50" s="83">
        <v>67</v>
      </c>
      <c r="E50" s="83">
        <v>62</v>
      </c>
      <c r="F50" s="83"/>
      <c r="G50" s="83"/>
      <c r="H50" s="78">
        <f t="shared" ref="H50" si="47">IF(B50="","",IF(K50=5,(SUM(C50:G50)-MAX(C50:G50)-MIN(C50:G50))/3,IF(K50=4,(SUM(C50:G50)-MAX(C50:G50))/3,SUM(C50:G50)/3))*B50/7.6)</f>
        <v>17.456140350877192</v>
      </c>
      <c r="I50" s="84"/>
      <c r="K50" s="76">
        <f t="shared" si="2"/>
        <v>3</v>
      </c>
    </row>
    <row r="51" spans="1:11" x14ac:dyDescent="0.25">
      <c r="A51" s="51">
        <v>49</v>
      </c>
      <c r="B51" s="81">
        <f t="shared" si="0"/>
        <v>2</v>
      </c>
      <c r="C51" s="72">
        <v>48</v>
      </c>
      <c r="D51" s="72">
        <v>52</v>
      </c>
      <c r="E51" s="72">
        <v>50</v>
      </c>
      <c r="F51" s="72"/>
      <c r="G51" s="72"/>
      <c r="H51" s="78">
        <f t="shared" si="1"/>
        <v>13.157894736842106</v>
      </c>
      <c r="I51" s="73"/>
      <c r="K51" s="76">
        <f t="shared" si="2"/>
        <v>3</v>
      </c>
    </row>
    <row r="52" spans="1:11" x14ac:dyDescent="0.25">
      <c r="A52" s="104">
        <v>50</v>
      </c>
      <c r="B52" s="81">
        <f t="shared" ref="B52" si="48">IF(A52="","",B$3)</f>
        <v>2</v>
      </c>
      <c r="C52" s="83">
        <v>57</v>
      </c>
      <c r="D52" s="83">
        <v>56</v>
      </c>
      <c r="E52" s="83">
        <v>59</v>
      </c>
      <c r="F52" s="83"/>
      <c r="G52" s="83"/>
      <c r="H52" s="78">
        <f t="shared" ref="H52" si="49">IF(B52="","",IF(K52=5,(SUM(C52:G52)-MAX(C52:G52)-MIN(C52:G52))/3,IF(K52=4,(SUM(C52:G52)-MAX(C52:G52))/3,SUM(C52:G52)/3))*B52/7.6)</f>
        <v>15.087719298245615</v>
      </c>
      <c r="I52" s="84"/>
      <c r="K52" s="76">
        <f t="shared" si="2"/>
        <v>3</v>
      </c>
    </row>
    <row r="53" spans="1:11" x14ac:dyDescent="0.25">
      <c r="A53" s="51">
        <v>51</v>
      </c>
      <c r="B53" s="81">
        <f t="shared" si="0"/>
        <v>2</v>
      </c>
      <c r="C53" s="72">
        <v>56</v>
      </c>
      <c r="D53" s="72">
        <v>60</v>
      </c>
      <c r="E53" s="72">
        <v>58</v>
      </c>
      <c r="F53" s="72"/>
      <c r="G53" s="72"/>
      <c r="H53" s="78">
        <f t="shared" si="1"/>
        <v>15.263157894736842</v>
      </c>
      <c r="I53" s="73"/>
      <c r="K53" s="76">
        <f t="shared" si="2"/>
        <v>3</v>
      </c>
    </row>
    <row r="54" spans="1:11" x14ac:dyDescent="0.25">
      <c r="A54" s="104">
        <v>52</v>
      </c>
      <c r="B54" s="81">
        <f t="shared" ref="B54" si="50">IF(A54="","",B$3)</f>
        <v>2</v>
      </c>
      <c r="C54" s="83">
        <v>47</v>
      </c>
      <c r="D54" s="83">
        <v>54</v>
      </c>
      <c r="E54" s="83">
        <v>49</v>
      </c>
      <c r="F54" s="83"/>
      <c r="G54" s="83"/>
      <c r="H54" s="78">
        <f t="shared" ref="H54" si="51">IF(B54="","",IF(K54=5,(SUM(C54:G54)-MAX(C54:G54)-MIN(C54:G54))/3,IF(K54=4,(SUM(C54:G54)-MAX(C54:G54))/3,SUM(C54:G54)/3))*B54/7.6)</f>
        <v>13.157894736842106</v>
      </c>
      <c r="I54" s="84"/>
      <c r="K54" s="76">
        <f t="shared" si="2"/>
        <v>3</v>
      </c>
    </row>
    <row r="55" spans="1:11" x14ac:dyDescent="0.25">
      <c r="A55" s="51">
        <v>53</v>
      </c>
      <c r="B55" s="81">
        <f t="shared" si="0"/>
        <v>2</v>
      </c>
      <c r="C55" s="72">
        <v>58</v>
      </c>
      <c r="D55" s="72">
        <v>58</v>
      </c>
      <c r="E55" s="72">
        <v>59</v>
      </c>
      <c r="F55" s="72"/>
      <c r="G55" s="72"/>
      <c r="H55" s="78">
        <f t="shared" si="1"/>
        <v>15.350877192982457</v>
      </c>
      <c r="I55" s="73"/>
      <c r="K55" s="76">
        <f t="shared" si="2"/>
        <v>3</v>
      </c>
    </row>
    <row r="56" spans="1:11" x14ac:dyDescent="0.25">
      <c r="A56" s="104">
        <v>54</v>
      </c>
      <c r="B56" s="81">
        <f t="shared" ref="B56" si="52">IF(A56="","",B$3)</f>
        <v>2</v>
      </c>
      <c r="C56" s="83">
        <v>68</v>
      </c>
      <c r="D56" s="83">
        <v>64</v>
      </c>
      <c r="E56" s="83">
        <v>61</v>
      </c>
      <c r="F56" s="83"/>
      <c r="G56" s="83"/>
      <c r="H56" s="78">
        <f t="shared" ref="H56" si="53">IF(B56="","",IF(K56=5,(SUM(C56:G56)-MAX(C56:G56)-MIN(C56:G56))/3,IF(K56=4,(SUM(C56:G56)-MAX(C56:G56))/3,SUM(C56:G56)/3))*B56/7.6)</f>
        <v>16.929824561403507</v>
      </c>
      <c r="I56" s="84"/>
      <c r="K56" s="76">
        <f t="shared" si="2"/>
        <v>3</v>
      </c>
    </row>
    <row r="57" spans="1:11" x14ac:dyDescent="0.25">
      <c r="A57" s="51">
        <v>55</v>
      </c>
      <c r="B57" s="81">
        <f t="shared" si="0"/>
        <v>2</v>
      </c>
      <c r="C57" s="72">
        <v>44</v>
      </c>
      <c r="D57" s="72">
        <v>50</v>
      </c>
      <c r="E57" s="72">
        <v>47</v>
      </c>
      <c r="F57" s="72"/>
      <c r="G57" s="72"/>
      <c r="H57" s="78">
        <f t="shared" si="1"/>
        <v>12.368421052631579</v>
      </c>
      <c r="I57" s="73"/>
      <c r="K57" s="76">
        <f t="shared" si="2"/>
        <v>3</v>
      </c>
    </row>
    <row r="58" spans="1:11" x14ac:dyDescent="0.25">
      <c r="A58" s="104"/>
      <c r="B58" s="81" t="str">
        <f t="shared" ref="B58" si="54">IF(A58="","",B$3)</f>
        <v/>
      </c>
      <c r="C58" s="83"/>
      <c r="D58" s="83"/>
      <c r="E58" s="83"/>
      <c r="F58" s="83"/>
      <c r="G58" s="83"/>
      <c r="H58" s="78" t="str">
        <f t="shared" ref="H58" si="55">IF(B58="","",IF(K58=5,(SUM(C58:G58)-MAX(C58:G58)-MIN(C58:G58))/3,IF(K58=4,(SUM(C58:G58)-MAX(C58:G58))/3,SUM(C58:G58)/3))*B58/7.6)</f>
        <v/>
      </c>
      <c r="I58" s="84"/>
      <c r="K58" s="76">
        <f t="shared" si="2"/>
        <v>0</v>
      </c>
    </row>
    <row r="59" spans="1:11" x14ac:dyDescent="0.25">
      <c r="A59" s="52" t="str">
        <f>IF(Draw!E58=0,"",Draw!E58)</f>
        <v/>
      </c>
      <c r="B59" s="43"/>
      <c r="C59" s="72"/>
      <c r="D59" s="72"/>
      <c r="E59" s="72"/>
      <c r="F59" s="72"/>
      <c r="G59" s="72"/>
      <c r="H59" s="28"/>
      <c r="I59" s="73"/>
      <c r="K59" s="76">
        <f t="shared" si="2"/>
        <v>0</v>
      </c>
    </row>
    <row r="60" spans="1:11" x14ac:dyDescent="0.25">
      <c r="A60" s="82" t="str">
        <f>IF(Draw!E59=0,"",Draw!E59)</f>
        <v/>
      </c>
      <c r="B60" s="81" t="str">
        <f t="shared" ref="B60" si="56">IF(A60="","",B$3)</f>
        <v/>
      </c>
      <c r="C60" s="83"/>
      <c r="D60" s="83"/>
      <c r="E60" s="83"/>
      <c r="F60" s="83"/>
      <c r="G60" s="83"/>
      <c r="H60" s="78" t="str">
        <f t="shared" ref="H60" si="57">IF(B60="","",IF(K60=5,(SUM(C60:G60)-MAX(C60:G60)-MIN(C60:G60))/3,IF(K60=4,(SUM(C60:G60)-MAX(C60:G60))/3,SUM(C60:G60)/3))*B60/7.6)</f>
        <v/>
      </c>
      <c r="I60" s="84"/>
      <c r="K60" s="76">
        <f t="shared" si="2"/>
        <v>0</v>
      </c>
    </row>
    <row r="61" spans="1:11" x14ac:dyDescent="0.25">
      <c r="A61" s="52" t="str">
        <f>IF(Draw!E60=0,"",Draw!E60)</f>
        <v/>
      </c>
      <c r="B61" s="43"/>
      <c r="C61" s="72"/>
      <c r="D61" s="72"/>
      <c r="E61" s="72"/>
      <c r="F61" s="72"/>
      <c r="G61" s="72"/>
      <c r="H61" s="28"/>
      <c r="I61" s="73"/>
      <c r="K61" s="76">
        <f t="shared" si="2"/>
        <v>0</v>
      </c>
    </row>
    <row r="62" spans="1:11" x14ac:dyDescent="0.25">
      <c r="A62" s="82" t="str">
        <f>IF(Draw!E61=0,"",Draw!E61)</f>
        <v/>
      </c>
      <c r="B62" s="81" t="str">
        <f t="shared" ref="B62" si="58">IF(A62="","",B$3)</f>
        <v/>
      </c>
      <c r="C62" s="83"/>
      <c r="D62" s="83"/>
      <c r="E62" s="83"/>
      <c r="F62" s="83"/>
      <c r="G62" s="83"/>
      <c r="H62" s="78" t="str">
        <f t="shared" ref="H62" si="59">IF(B62="","",IF(K62=5,(SUM(C62:G62)-MAX(C62:G62)-MIN(C62:G62))/3,IF(K62=4,(SUM(C62:G62)-MAX(C62:G62))/3,SUM(C62:G62)/3))*B62/7.6)</f>
        <v/>
      </c>
      <c r="I62" s="84"/>
      <c r="K62" s="76">
        <f t="shared" si="2"/>
        <v>0</v>
      </c>
    </row>
    <row r="63" spans="1:11" x14ac:dyDescent="0.25">
      <c r="A63" s="52" t="str">
        <f>IF(Draw!E62=0,"",Draw!E62)</f>
        <v/>
      </c>
      <c r="B63" s="43"/>
      <c r="C63" s="72"/>
      <c r="D63" s="72"/>
      <c r="E63" s="72"/>
      <c r="F63" s="72"/>
      <c r="G63" s="72"/>
      <c r="H63" s="28"/>
      <c r="I63" s="73"/>
      <c r="K63" s="76">
        <f t="shared" si="2"/>
        <v>0</v>
      </c>
    </row>
    <row r="64" spans="1:11" x14ac:dyDescent="0.25">
      <c r="A64" s="82" t="str">
        <f>IF(Draw!E63=0,"",Draw!E63)</f>
        <v/>
      </c>
      <c r="B64" s="81" t="str">
        <f t="shared" ref="B64" si="60">IF(A64="","",B$3)</f>
        <v/>
      </c>
      <c r="C64" s="83"/>
      <c r="D64" s="83"/>
      <c r="E64" s="83"/>
      <c r="F64" s="83"/>
      <c r="G64" s="83"/>
      <c r="H64" s="78" t="str">
        <f t="shared" ref="H64" si="61">IF(B64="","",IF(K64=5,(SUM(C64:G64)-MAX(C64:G64)-MIN(C64:G64))/3,IF(K64=4,(SUM(C64:G64)-MAX(C64:G64))/3,SUM(C64:G64)/3))*B64/7.6)</f>
        <v/>
      </c>
      <c r="I64" s="84"/>
      <c r="K64" s="76">
        <f t="shared" si="2"/>
        <v>0</v>
      </c>
    </row>
    <row r="65" spans="1:11" x14ac:dyDescent="0.25">
      <c r="A65" s="52" t="str">
        <f>IF(Draw!E64=0,"",Draw!E64)</f>
        <v/>
      </c>
      <c r="B65" s="43"/>
      <c r="C65" s="72"/>
      <c r="D65" s="72"/>
      <c r="E65" s="72"/>
      <c r="F65" s="72"/>
      <c r="G65" s="72"/>
      <c r="H65" s="28"/>
      <c r="I65" s="73"/>
      <c r="K65" s="76">
        <f t="shared" si="2"/>
        <v>0</v>
      </c>
    </row>
    <row r="66" spans="1:11" x14ac:dyDescent="0.25">
      <c r="A66" s="82" t="str">
        <f>IF(Draw!E65=0,"",Draw!E65)</f>
        <v/>
      </c>
      <c r="B66" s="81" t="str">
        <f t="shared" ref="B66" si="62">IF(A66="","",B$3)</f>
        <v/>
      </c>
      <c r="C66" s="83"/>
      <c r="D66" s="83"/>
      <c r="E66" s="83"/>
      <c r="F66" s="83"/>
      <c r="G66" s="83"/>
      <c r="H66" s="78" t="str">
        <f t="shared" ref="H66" si="63">IF(B66="","",IF(K66=5,(SUM(C66:G66)-MAX(C66:G66)-MIN(C66:G66))/3,IF(K66=4,(SUM(C66:G66)-MAX(C66:G66))/3,SUM(C66:G66)/3))*B66/7.6)</f>
        <v/>
      </c>
      <c r="I66" s="84"/>
      <c r="K66" s="76">
        <f t="shared" si="2"/>
        <v>0</v>
      </c>
    </row>
    <row r="67" spans="1:11" x14ac:dyDescent="0.25">
      <c r="A67" s="52" t="str">
        <f>IF(Draw!E66=0,"",Draw!E66)</f>
        <v/>
      </c>
      <c r="B67" s="43"/>
      <c r="C67" s="72"/>
      <c r="D67" s="72"/>
      <c r="E67" s="72"/>
      <c r="F67" s="72"/>
      <c r="G67" s="72"/>
      <c r="H67" s="28"/>
      <c r="I67" s="73"/>
      <c r="K67" s="76">
        <f t="shared" si="2"/>
        <v>0</v>
      </c>
    </row>
    <row r="68" spans="1:11" x14ac:dyDescent="0.25">
      <c r="A68" s="82" t="str">
        <f>IF(Draw!E67=0,"",Draw!E67)</f>
        <v/>
      </c>
      <c r="B68" s="81" t="str">
        <f t="shared" ref="B68" si="64">IF(A68="","",B$3)</f>
        <v/>
      </c>
      <c r="C68" s="83"/>
      <c r="D68" s="83"/>
      <c r="E68" s="83"/>
      <c r="F68" s="83"/>
      <c r="G68" s="83"/>
      <c r="H68" s="78" t="str">
        <f t="shared" ref="H68" si="65">IF(B68="","",IF(K68=5,(SUM(C68:G68)-MAX(C68:G68)-MIN(C68:G68))/3,IF(K68=4,(SUM(C68:G68)-MAX(C68:G68))/3,SUM(C68:G68)/3))*B68/7.6)</f>
        <v/>
      </c>
      <c r="I68" s="84"/>
      <c r="K68" s="76">
        <f t="shared" ref="K68:K131" si="66">COUNT(C68:G68)</f>
        <v>0</v>
      </c>
    </row>
    <row r="69" spans="1:11" x14ac:dyDescent="0.25">
      <c r="A69" s="52" t="str">
        <f>IF(Draw!E68=0,"",Draw!E68)</f>
        <v/>
      </c>
      <c r="B69" s="43"/>
      <c r="C69" s="72"/>
      <c r="D69" s="72"/>
      <c r="E69" s="72"/>
      <c r="F69" s="72"/>
      <c r="G69" s="72"/>
      <c r="H69" s="28"/>
      <c r="I69" s="73"/>
      <c r="K69" s="76">
        <f t="shared" si="66"/>
        <v>0</v>
      </c>
    </row>
    <row r="70" spans="1:11" x14ac:dyDescent="0.25">
      <c r="A70" s="82" t="str">
        <f>IF(Draw!E69=0,"",Draw!E69)</f>
        <v/>
      </c>
      <c r="B70" s="81" t="str">
        <f t="shared" ref="B70" si="67">IF(A70="","",B$3)</f>
        <v/>
      </c>
      <c r="C70" s="83"/>
      <c r="D70" s="83"/>
      <c r="E70" s="83"/>
      <c r="F70" s="83"/>
      <c r="G70" s="83"/>
      <c r="H70" s="78" t="str">
        <f t="shared" ref="H70" si="68">IF(B70="","",IF(K70=5,(SUM(C70:G70)-MAX(C70:G70)-MIN(C70:G70))/3,IF(K70=4,(SUM(C70:G70)-MAX(C70:G70))/3,SUM(C70:G70)/3))*B70/7.6)</f>
        <v/>
      </c>
      <c r="I70" s="84"/>
      <c r="K70" s="76">
        <f t="shared" si="66"/>
        <v>0</v>
      </c>
    </row>
    <row r="71" spans="1:11" x14ac:dyDescent="0.25">
      <c r="A71" s="52" t="str">
        <f>IF(Draw!E70=0,"",Draw!E70)</f>
        <v/>
      </c>
      <c r="B71" s="43"/>
      <c r="C71" s="72"/>
      <c r="D71" s="72"/>
      <c r="E71" s="72"/>
      <c r="F71" s="72"/>
      <c r="G71" s="72"/>
      <c r="H71" s="28"/>
      <c r="I71" s="73"/>
      <c r="K71" s="76">
        <f t="shared" si="66"/>
        <v>0</v>
      </c>
    </row>
    <row r="72" spans="1:11" x14ac:dyDescent="0.25">
      <c r="A72" s="82" t="str">
        <f>IF(Draw!E71=0,"",Draw!E71)</f>
        <v/>
      </c>
      <c r="B72" s="81" t="str">
        <f t="shared" ref="B72" si="69">IF(A72="","",B$3)</f>
        <v/>
      </c>
      <c r="C72" s="83"/>
      <c r="D72" s="83"/>
      <c r="E72" s="83"/>
      <c r="F72" s="83"/>
      <c r="G72" s="83"/>
      <c r="H72" s="78" t="str">
        <f t="shared" ref="H72" si="70">IF(B72="","",IF(K72=5,(SUM(C72:G72)-MAX(C72:G72)-MIN(C72:G72))/3,IF(K72=4,(SUM(C72:G72)-MAX(C72:G72))/3,SUM(C72:G72)/3))*B72/7.6)</f>
        <v/>
      </c>
      <c r="I72" s="84"/>
      <c r="K72" s="76">
        <f t="shared" si="66"/>
        <v>0</v>
      </c>
    </row>
    <row r="73" spans="1:11" x14ac:dyDescent="0.25">
      <c r="A73" s="52" t="str">
        <f>IF(Draw!E72=0,"",Draw!E72)</f>
        <v/>
      </c>
      <c r="B73" s="43"/>
      <c r="C73" s="72"/>
      <c r="D73" s="72"/>
      <c r="E73" s="72"/>
      <c r="F73" s="72"/>
      <c r="G73" s="72"/>
      <c r="H73" s="28"/>
      <c r="I73" s="73"/>
      <c r="K73" s="76">
        <f t="shared" si="66"/>
        <v>0</v>
      </c>
    </row>
    <row r="74" spans="1:11" x14ac:dyDescent="0.25">
      <c r="A74" s="82" t="str">
        <f>IF(Draw!E73=0,"",Draw!E73)</f>
        <v/>
      </c>
      <c r="B74" s="81" t="str">
        <f t="shared" ref="B74" si="71">IF(A74="","",B$3)</f>
        <v/>
      </c>
      <c r="C74" s="83"/>
      <c r="D74" s="83"/>
      <c r="E74" s="83"/>
      <c r="F74" s="83"/>
      <c r="G74" s="83"/>
      <c r="H74" s="78" t="str">
        <f t="shared" ref="H74" si="72">IF(B74="","",IF(K74=5,(SUM(C74:G74)-MAX(C74:G74)-MIN(C74:G74))/3,IF(K74=4,(SUM(C74:G74)-MAX(C74:G74))/3,SUM(C74:G74)/3))*B74/7.6)</f>
        <v/>
      </c>
      <c r="I74" s="84"/>
      <c r="K74" s="76">
        <f t="shared" si="66"/>
        <v>0</v>
      </c>
    </row>
    <row r="75" spans="1:11" x14ac:dyDescent="0.25">
      <c r="A75" s="52" t="str">
        <f>IF(Draw!E74=0,"",Draw!E74)</f>
        <v/>
      </c>
      <c r="B75" s="43"/>
      <c r="C75" s="72"/>
      <c r="D75" s="72"/>
      <c r="E75" s="72"/>
      <c r="F75" s="72"/>
      <c r="G75" s="72"/>
      <c r="H75" s="28"/>
      <c r="I75" s="73"/>
      <c r="K75" s="76">
        <f t="shared" si="66"/>
        <v>0</v>
      </c>
    </row>
    <row r="76" spans="1:11" x14ac:dyDescent="0.25">
      <c r="A76" s="82" t="str">
        <f>IF(Draw!E75=0,"",Draw!E75)</f>
        <v/>
      </c>
      <c r="B76" s="81" t="str">
        <f t="shared" ref="B76" si="73">IF(A76="","",B$3)</f>
        <v/>
      </c>
      <c r="C76" s="83"/>
      <c r="D76" s="83"/>
      <c r="E76" s="83"/>
      <c r="F76" s="83"/>
      <c r="G76" s="83"/>
      <c r="H76" s="78" t="str">
        <f t="shared" ref="H76" si="74">IF(B76="","",IF(K76=5,(SUM(C76:G76)-MAX(C76:G76)-MIN(C76:G76))/3,IF(K76=4,(SUM(C76:G76)-MAX(C76:G76))/3,SUM(C76:G76)/3))*B76/7.6)</f>
        <v/>
      </c>
      <c r="I76" s="84"/>
      <c r="K76" s="76">
        <f t="shared" si="66"/>
        <v>0</v>
      </c>
    </row>
    <row r="77" spans="1:11" x14ac:dyDescent="0.25">
      <c r="A77" s="52" t="str">
        <f>IF(Draw!E76=0,"",Draw!E76)</f>
        <v/>
      </c>
      <c r="B77" s="43"/>
      <c r="C77" s="72"/>
      <c r="D77" s="72"/>
      <c r="E77" s="72"/>
      <c r="F77" s="72"/>
      <c r="G77" s="72"/>
      <c r="H77" s="28"/>
      <c r="I77" s="73"/>
      <c r="K77" s="76">
        <f t="shared" si="66"/>
        <v>0</v>
      </c>
    </row>
    <row r="78" spans="1:11" x14ac:dyDescent="0.25">
      <c r="A78" s="82" t="str">
        <f>IF(Draw!E77=0,"",Draw!E77)</f>
        <v/>
      </c>
      <c r="B78" s="81" t="str">
        <f t="shared" ref="B78" si="75">IF(A78="","",B$3)</f>
        <v/>
      </c>
      <c r="C78" s="83"/>
      <c r="D78" s="83"/>
      <c r="E78" s="83"/>
      <c r="F78" s="83"/>
      <c r="G78" s="83"/>
      <c r="H78" s="78" t="str">
        <f t="shared" ref="H78" si="76">IF(B78="","",IF(K78=5,(SUM(C78:G78)-MAX(C78:G78)-MIN(C78:G78))/3,IF(K78=4,(SUM(C78:G78)-MAX(C78:G78))/3,SUM(C78:G78)/3))*B78/7.6)</f>
        <v/>
      </c>
      <c r="I78" s="84"/>
      <c r="K78" s="76">
        <f t="shared" si="66"/>
        <v>0</v>
      </c>
    </row>
    <row r="79" spans="1:11" x14ac:dyDescent="0.25">
      <c r="A79" s="52" t="str">
        <f>IF(Draw!E78=0,"",Draw!E78)</f>
        <v/>
      </c>
      <c r="B79" s="43"/>
      <c r="C79" s="72"/>
      <c r="D79" s="72"/>
      <c r="E79" s="72"/>
      <c r="F79" s="72"/>
      <c r="G79" s="72"/>
      <c r="H79" s="28"/>
      <c r="I79" s="73"/>
      <c r="K79" s="76">
        <f t="shared" si="66"/>
        <v>0</v>
      </c>
    </row>
    <row r="80" spans="1:11" x14ac:dyDescent="0.25">
      <c r="A80" s="82" t="str">
        <f>IF(Draw!E79=0,"",Draw!E79)</f>
        <v/>
      </c>
      <c r="B80" s="81" t="str">
        <f t="shared" ref="B80" si="77">IF(A80="","",B$3)</f>
        <v/>
      </c>
      <c r="C80" s="83"/>
      <c r="D80" s="83"/>
      <c r="E80" s="83"/>
      <c r="F80" s="83"/>
      <c r="G80" s="83"/>
      <c r="H80" s="78" t="str">
        <f t="shared" ref="H80" si="78">IF(B80="","",IF(K80=5,(SUM(C80:G80)-MAX(C80:G80)-MIN(C80:G80))/3,IF(K80=4,(SUM(C80:G80)-MAX(C80:G80))/3,SUM(C80:G80)/3))*B80/7.6)</f>
        <v/>
      </c>
      <c r="I80" s="84"/>
      <c r="K80" s="76">
        <f t="shared" si="66"/>
        <v>0</v>
      </c>
    </row>
    <row r="81" spans="1:11" x14ac:dyDescent="0.25">
      <c r="A81" s="52" t="str">
        <f>IF(Draw!E80=0,"",Draw!E80)</f>
        <v/>
      </c>
      <c r="B81" s="43"/>
      <c r="C81" s="72"/>
      <c r="D81" s="72"/>
      <c r="E81" s="72"/>
      <c r="F81" s="72"/>
      <c r="G81" s="72"/>
      <c r="H81" s="28"/>
      <c r="I81" s="73"/>
      <c r="K81" s="76">
        <f t="shared" si="66"/>
        <v>0</v>
      </c>
    </row>
    <row r="82" spans="1:11" x14ac:dyDescent="0.25">
      <c r="A82" s="82" t="str">
        <f>IF(Draw!E81=0,"",Draw!E81)</f>
        <v/>
      </c>
      <c r="B82" s="81" t="str">
        <f t="shared" ref="B82" si="79">IF(A82="","",B$3)</f>
        <v/>
      </c>
      <c r="C82" s="83"/>
      <c r="D82" s="83"/>
      <c r="E82" s="83"/>
      <c r="F82" s="83"/>
      <c r="G82" s="83"/>
      <c r="H82" s="78" t="str">
        <f t="shared" ref="H82" si="80">IF(B82="","",IF(K82=5,(SUM(C82:G82)-MAX(C82:G82)-MIN(C82:G82))/3,IF(K82=4,(SUM(C82:G82)-MAX(C82:G82))/3,SUM(C82:G82)/3))*B82/7.6)</f>
        <v/>
      </c>
      <c r="I82" s="84"/>
      <c r="K82" s="76">
        <f t="shared" si="66"/>
        <v>0</v>
      </c>
    </row>
    <row r="83" spans="1:11" x14ac:dyDescent="0.25">
      <c r="A83" s="52" t="str">
        <f>IF(Draw!E82=0,"",Draw!E82)</f>
        <v/>
      </c>
      <c r="B83" s="43"/>
      <c r="C83" s="72"/>
      <c r="D83" s="72"/>
      <c r="E83" s="72"/>
      <c r="F83" s="72"/>
      <c r="G83" s="72"/>
      <c r="H83" s="28"/>
      <c r="I83" s="73"/>
      <c r="K83" s="76">
        <f t="shared" si="66"/>
        <v>0</v>
      </c>
    </row>
    <row r="84" spans="1:11" x14ac:dyDescent="0.25">
      <c r="A84" s="82" t="str">
        <f>IF(Draw!E83=0,"",Draw!E83)</f>
        <v/>
      </c>
      <c r="B84" s="81" t="str">
        <f t="shared" ref="B84" si="81">IF(A84="","",B$3)</f>
        <v/>
      </c>
      <c r="C84" s="83"/>
      <c r="D84" s="83"/>
      <c r="E84" s="83"/>
      <c r="F84" s="83"/>
      <c r="G84" s="83"/>
      <c r="H84" s="78" t="str">
        <f t="shared" ref="H84" si="82">IF(B84="","",IF(K84=5,(SUM(C84:G84)-MAX(C84:G84)-MIN(C84:G84))/3,IF(K84=4,(SUM(C84:G84)-MAX(C84:G84))/3,SUM(C84:G84)/3))*B84/7.6)</f>
        <v/>
      </c>
      <c r="I84" s="84"/>
      <c r="K84" s="76">
        <f t="shared" si="66"/>
        <v>0</v>
      </c>
    </row>
    <row r="85" spans="1:11" x14ac:dyDescent="0.25">
      <c r="A85" s="52" t="str">
        <f>IF(Draw!E84=0,"",Draw!E84)</f>
        <v/>
      </c>
      <c r="B85" s="43"/>
      <c r="C85" s="72"/>
      <c r="D85" s="72"/>
      <c r="E85" s="72"/>
      <c r="F85" s="72"/>
      <c r="G85" s="72"/>
      <c r="H85" s="28"/>
      <c r="I85" s="73"/>
      <c r="K85" s="76">
        <f t="shared" si="66"/>
        <v>0</v>
      </c>
    </row>
    <row r="86" spans="1:11" x14ac:dyDescent="0.25">
      <c r="A86" s="82" t="str">
        <f>IF(Draw!E85=0,"",Draw!E85)</f>
        <v/>
      </c>
      <c r="B86" s="81" t="str">
        <f t="shared" ref="B86" si="83">IF(A86="","",B$3)</f>
        <v/>
      </c>
      <c r="C86" s="83"/>
      <c r="D86" s="83"/>
      <c r="E86" s="83"/>
      <c r="F86" s="83"/>
      <c r="G86" s="83"/>
      <c r="H86" s="78" t="str">
        <f t="shared" ref="H86" si="84">IF(B86="","",IF(K86=5,(SUM(C86:G86)-MAX(C86:G86)-MIN(C86:G86))/3,IF(K86=4,(SUM(C86:G86)-MAX(C86:G86))/3,SUM(C86:G86)/3))*B86/7.6)</f>
        <v/>
      </c>
      <c r="I86" s="84"/>
      <c r="K86" s="76">
        <f t="shared" si="66"/>
        <v>0</v>
      </c>
    </row>
    <row r="87" spans="1:11" x14ac:dyDescent="0.25">
      <c r="A87" s="52" t="str">
        <f>IF(Draw!E86=0,"",Draw!E86)</f>
        <v/>
      </c>
      <c r="B87" s="43"/>
      <c r="C87" s="72"/>
      <c r="D87" s="72"/>
      <c r="E87" s="72"/>
      <c r="F87" s="72"/>
      <c r="G87" s="72"/>
      <c r="H87" s="28"/>
      <c r="I87" s="73"/>
      <c r="K87" s="76">
        <f t="shared" si="66"/>
        <v>0</v>
      </c>
    </row>
    <row r="88" spans="1:11" x14ac:dyDescent="0.25">
      <c r="A88" s="82" t="str">
        <f>IF(Draw!E87=0,"",Draw!E87)</f>
        <v/>
      </c>
      <c r="B88" s="81" t="str">
        <f t="shared" ref="B88" si="85">IF(A88="","",B$3)</f>
        <v/>
      </c>
      <c r="C88" s="83"/>
      <c r="D88" s="83"/>
      <c r="E88" s="83"/>
      <c r="F88" s="83"/>
      <c r="G88" s="83"/>
      <c r="H88" s="78" t="str">
        <f t="shared" ref="H88" si="86">IF(B88="","",IF(K88=5,(SUM(C88:G88)-MAX(C88:G88)-MIN(C88:G88))/3,IF(K88=4,(SUM(C88:G88)-MAX(C88:G88))/3,SUM(C88:G88)/3))*B88/7.6)</f>
        <v/>
      </c>
      <c r="I88" s="84"/>
      <c r="K88" s="76">
        <f t="shared" si="66"/>
        <v>0</v>
      </c>
    </row>
    <row r="89" spans="1:11" x14ac:dyDescent="0.25">
      <c r="A89" s="52" t="str">
        <f>IF(Draw!E88=0,"",Draw!E88)</f>
        <v/>
      </c>
      <c r="B89" s="43"/>
      <c r="C89" s="72"/>
      <c r="D89" s="72"/>
      <c r="E89" s="72"/>
      <c r="F89" s="72"/>
      <c r="G89" s="72"/>
      <c r="H89" s="28"/>
      <c r="I89" s="73"/>
      <c r="K89" s="76">
        <f t="shared" si="66"/>
        <v>0</v>
      </c>
    </row>
    <row r="90" spans="1:11" x14ac:dyDescent="0.25">
      <c r="A90" s="82" t="str">
        <f>IF(Draw!E89=0,"",Draw!E89)</f>
        <v/>
      </c>
      <c r="B90" s="81" t="str">
        <f t="shared" ref="B90" si="87">IF(A90="","",B$3)</f>
        <v/>
      </c>
      <c r="C90" s="83"/>
      <c r="D90" s="83"/>
      <c r="E90" s="83"/>
      <c r="F90" s="83"/>
      <c r="G90" s="83"/>
      <c r="H90" s="78" t="str">
        <f t="shared" ref="H90" si="88">IF(B90="","",IF(K90=5,(SUM(C90:G90)-MAX(C90:G90)-MIN(C90:G90))/3,IF(K90=4,(SUM(C90:G90)-MAX(C90:G90))/3,SUM(C90:G90)/3))*B90/7.6)</f>
        <v/>
      </c>
      <c r="I90" s="84"/>
      <c r="K90" s="76">
        <f t="shared" si="66"/>
        <v>0</v>
      </c>
    </row>
    <row r="91" spans="1:11" x14ac:dyDescent="0.25">
      <c r="A91" s="52" t="str">
        <f>IF(Draw!E90=0,"",Draw!E90)</f>
        <v/>
      </c>
      <c r="B91" s="43"/>
      <c r="C91" s="72"/>
      <c r="D91" s="72"/>
      <c r="E91" s="72"/>
      <c r="F91" s="72"/>
      <c r="G91" s="72"/>
      <c r="H91" s="28"/>
      <c r="I91" s="73"/>
      <c r="K91" s="76">
        <f t="shared" si="66"/>
        <v>0</v>
      </c>
    </row>
    <row r="92" spans="1:11" x14ac:dyDescent="0.25">
      <c r="A92" s="82" t="str">
        <f>IF(Draw!E91=0,"",Draw!E91)</f>
        <v/>
      </c>
      <c r="B92" s="81" t="str">
        <f t="shared" ref="B92" si="89">IF(A92="","",B$3)</f>
        <v/>
      </c>
      <c r="C92" s="83"/>
      <c r="D92" s="83"/>
      <c r="E92" s="83"/>
      <c r="F92" s="83"/>
      <c r="G92" s="83"/>
      <c r="H92" s="78" t="str">
        <f t="shared" ref="H92" si="90">IF(B92="","",IF(K92=5,(SUM(C92:G92)-MAX(C92:G92)-MIN(C92:G92))/3,IF(K92=4,(SUM(C92:G92)-MAX(C92:G92))/3,SUM(C92:G92)/3))*B92/7.6)</f>
        <v/>
      </c>
      <c r="I92" s="84"/>
      <c r="K92" s="76">
        <f t="shared" si="66"/>
        <v>0</v>
      </c>
    </row>
    <row r="93" spans="1:11" x14ac:dyDescent="0.25">
      <c r="A93" s="52" t="str">
        <f>IF(Draw!E92=0,"",Draw!E92)</f>
        <v/>
      </c>
      <c r="B93" s="43"/>
      <c r="C93" s="72"/>
      <c r="D93" s="72"/>
      <c r="E93" s="72"/>
      <c r="F93" s="72"/>
      <c r="G93" s="72"/>
      <c r="H93" s="28"/>
      <c r="I93" s="73"/>
      <c r="K93" s="76">
        <f t="shared" si="66"/>
        <v>0</v>
      </c>
    </row>
    <row r="94" spans="1:11" x14ac:dyDescent="0.25">
      <c r="A94" s="82" t="str">
        <f>IF(Draw!E93=0,"",Draw!E93)</f>
        <v/>
      </c>
      <c r="B94" s="81" t="str">
        <f t="shared" ref="B94" si="91">IF(A94="","",B$3)</f>
        <v/>
      </c>
      <c r="C94" s="83"/>
      <c r="D94" s="83"/>
      <c r="E94" s="83"/>
      <c r="F94" s="83"/>
      <c r="G94" s="83"/>
      <c r="H94" s="78" t="str">
        <f t="shared" ref="H94" si="92">IF(B94="","",IF(K94=5,(SUM(C94:G94)-MAX(C94:G94)-MIN(C94:G94))/3,IF(K94=4,(SUM(C94:G94)-MAX(C94:G94))/3,SUM(C94:G94)/3))*B94/7.6)</f>
        <v/>
      </c>
      <c r="I94" s="84"/>
      <c r="K94" s="76">
        <f t="shared" si="66"/>
        <v>0</v>
      </c>
    </row>
    <row r="95" spans="1:11" x14ac:dyDescent="0.25">
      <c r="A95" s="52" t="str">
        <f>IF(Draw!E94=0,"",Draw!E94)</f>
        <v/>
      </c>
      <c r="B95" s="43"/>
      <c r="C95" s="72"/>
      <c r="D95" s="72"/>
      <c r="E95" s="72"/>
      <c r="F95" s="72"/>
      <c r="G95" s="72"/>
      <c r="H95" s="28"/>
      <c r="I95" s="73"/>
      <c r="K95" s="76">
        <f t="shared" si="66"/>
        <v>0</v>
      </c>
    </row>
    <row r="96" spans="1:11" x14ac:dyDescent="0.25">
      <c r="A96" s="82" t="str">
        <f>IF(Draw!E95=0,"",Draw!E95)</f>
        <v/>
      </c>
      <c r="B96" s="81" t="str">
        <f t="shared" ref="B96" si="93">IF(A96="","",B$3)</f>
        <v/>
      </c>
      <c r="C96" s="83"/>
      <c r="D96" s="83"/>
      <c r="E96" s="83"/>
      <c r="F96" s="83"/>
      <c r="G96" s="83"/>
      <c r="H96" s="78" t="str">
        <f t="shared" ref="H96" si="94">IF(B96="","",IF(K96=5,(SUM(C96:G96)-MAX(C96:G96)-MIN(C96:G96))/3,IF(K96=4,(SUM(C96:G96)-MAX(C96:G96))/3,SUM(C96:G96)/3))*B96/7.6)</f>
        <v/>
      </c>
      <c r="I96" s="84"/>
      <c r="K96" s="76">
        <f t="shared" si="66"/>
        <v>0</v>
      </c>
    </row>
    <row r="97" spans="1:11" x14ac:dyDescent="0.25">
      <c r="A97" s="52" t="str">
        <f>IF(Draw!E96=0,"",Draw!E96)</f>
        <v/>
      </c>
      <c r="B97" s="43"/>
      <c r="C97" s="72"/>
      <c r="D97" s="72"/>
      <c r="E97" s="72"/>
      <c r="F97" s="72"/>
      <c r="G97" s="72"/>
      <c r="H97" s="28"/>
      <c r="I97" s="73"/>
      <c r="K97" s="76">
        <f t="shared" si="66"/>
        <v>0</v>
      </c>
    </row>
    <row r="98" spans="1:11" x14ac:dyDescent="0.25">
      <c r="A98" s="82" t="str">
        <f>IF(Draw!E97=0,"",Draw!E97)</f>
        <v/>
      </c>
      <c r="B98" s="81" t="str">
        <f t="shared" ref="B98" si="95">IF(A98="","",B$3)</f>
        <v/>
      </c>
      <c r="C98" s="83"/>
      <c r="D98" s="83"/>
      <c r="E98" s="83"/>
      <c r="F98" s="83"/>
      <c r="G98" s="83"/>
      <c r="H98" s="78" t="str">
        <f t="shared" ref="H98" si="96">IF(B98="","",IF(K98=5,(SUM(C98:G98)-MAX(C98:G98)-MIN(C98:G98))/3,IF(K98=4,(SUM(C98:G98)-MAX(C98:G98))/3,SUM(C98:G98)/3))*B98/7.6)</f>
        <v/>
      </c>
      <c r="I98" s="84"/>
      <c r="K98" s="76">
        <f t="shared" si="66"/>
        <v>0</v>
      </c>
    </row>
    <row r="99" spans="1:11" x14ac:dyDescent="0.25">
      <c r="A99" s="52" t="str">
        <f>IF(Draw!E98=0,"",Draw!E98)</f>
        <v/>
      </c>
      <c r="B99" s="43"/>
      <c r="C99" s="72"/>
      <c r="D99" s="72"/>
      <c r="E99" s="72"/>
      <c r="F99" s="72"/>
      <c r="G99" s="72"/>
      <c r="H99" s="28"/>
      <c r="I99" s="73"/>
      <c r="K99" s="76">
        <f t="shared" si="66"/>
        <v>0</v>
      </c>
    </row>
    <row r="100" spans="1:11" x14ac:dyDescent="0.25">
      <c r="A100" s="82" t="str">
        <f>IF(Draw!E99=0,"",Draw!E99)</f>
        <v/>
      </c>
      <c r="B100" s="81" t="str">
        <f t="shared" ref="B100" si="97">IF(A100="","",B$3)</f>
        <v/>
      </c>
      <c r="C100" s="83"/>
      <c r="D100" s="83"/>
      <c r="E100" s="83"/>
      <c r="F100" s="83"/>
      <c r="G100" s="83"/>
      <c r="H100" s="78" t="str">
        <f t="shared" ref="H100" si="98">IF(B100="","",IF(K100=5,(SUM(C100:G100)-MAX(C100:G100)-MIN(C100:G100))/3,IF(K100=4,(SUM(C100:G100)-MAX(C100:G100))/3,SUM(C100:G100)/3))*B100/7.6)</f>
        <v/>
      </c>
      <c r="I100" s="84"/>
      <c r="K100" s="76">
        <f t="shared" si="66"/>
        <v>0</v>
      </c>
    </row>
    <row r="101" spans="1:11" x14ac:dyDescent="0.25">
      <c r="A101" s="52" t="str">
        <f>IF(Draw!E100=0,"",Draw!E100)</f>
        <v/>
      </c>
      <c r="B101" s="43"/>
      <c r="C101" s="72"/>
      <c r="D101" s="72"/>
      <c r="E101" s="72"/>
      <c r="F101" s="72"/>
      <c r="G101" s="72"/>
      <c r="H101" s="28"/>
      <c r="I101" s="73"/>
      <c r="K101" s="76">
        <f t="shared" si="66"/>
        <v>0</v>
      </c>
    </row>
    <row r="102" spans="1:11" x14ac:dyDescent="0.25">
      <c r="A102" s="82" t="str">
        <f>IF(Draw!E101=0,"",Draw!E101)</f>
        <v/>
      </c>
      <c r="B102" s="81" t="str">
        <f t="shared" ref="B102" si="99">IF(A102="","",B$3)</f>
        <v/>
      </c>
      <c r="C102" s="83"/>
      <c r="D102" s="83"/>
      <c r="E102" s="83"/>
      <c r="F102" s="83"/>
      <c r="G102" s="83"/>
      <c r="H102" s="78" t="str">
        <f t="shared" ref="H102" si="100">IF(B102="","",IF(K102=5,(SUM(C102:G102)-MAX(C102:G102)-MIN(C102:G102))/3,IF(K102=4,(SUM(C102:G102)-MAX(C102:G102))/3,SUM(C102:G102)/3))*B102/7.6)</f>
        <v/>
      </c>
      <c r="I102" s="84"/>
      <c r="K102" s="76">
        <f t="shared" si="66"/>
        <v>0</v>
      </c>
    </row>
    <row r="103" spans="1:11" x14ac:dyDescent="0.25">
      <c r="A103" s="52" t="str">
        <f>IF(Draw!E102=0,"",Draw!E102)</f>
        <v/>
      </c>
      <c r="B103" s="43"/>
      <c r="C103" s="72"/>
      <c r="D103" s="72"/>
      <c r="E103" s="72"/>
      <c r="F103" s="72"/>
      <c r="G103" s="72"/>
      <c r="H103" s="28"/>
      <c r="I103" s="73"/>
      <c r="K103" s="76">
        <f t="shared" si="66"/>
        <v>0</v>
      </c>
    </row>
    <row r="104" spans="1:11" x14ac:dyDescent="0.25">
      <c r="A104" s="82" t="str">
        <f>IF(Draw!E103=0,"",Draw!E103)</f>
        <v/>
      </c>
      <c r="B104" s="81" t="str">
        <f t="shared" ref="B104" si="101">IF(A104="","",B$3)</f>
        <v/>
      </c>
      <c r="C104" s="83"/>
      <c r="D104" s="83"/>
      <c r="E104" s="83"/>
      <c r="F104" s="83"/>
      <c r="G104" s="83"/>
      <c r="H104" s="78" t="str">
        <f t="shared" ref="H104" si="102">IF(B104="","",IF(K104=5,(SUM(C104:G104)-MAX(C104:G104)-MIN(C104:G104))/3,IF(K104=4,(SUM(C104:G104)-MAX(C104:G104))/3,SUM(C104:G104)/3))*B104/7.6)</f>
        <v/>
      </c>
      <c r="I104" s="84"/>
      <c r="K104" s="76">
        <f t="shared" si="66"/>
        <v>0</v>
      </c>
    </row>
    <row r="105" spans="1:11" x14ac:dyDescent="0.25">
      <c r="A105" s="52" t="str">
        <f>IF(Draw!E104=0,"",Draw!E104)</f>
        <v/>
      </c>
      <c r="B105" s="43"/>
      <c r="C105" s="72"/>
      <c r="D105" s="72"/>
      <c r="E105" s="72"/>
      <c r="F105" s="72"/>
      <c r="G105" s="72"/>
      <c r="H105" s="28"/>
      <c r="I105" s="73"/>
      <c r="K105" s="76">
        <f t="shared" si="66"/>
        <v>0</v>
      </c>
    </row>
    <row r="106" spans="1:11" x14ac:dyDescent="0.25">
      <c r="A106" s="82" t="str">
        <f>IF(Draw!E105=0,"",Draw!E105)</f>
        <v/>
      </c>
      <c r="B106" s="81" t="str">
        <f t="shared" ref="B106" si="103">IF(A106="","",B$3)</f>
        <v/>
      </c>
      <c r="C106" s="83"/>
      <c r="D106" s="83"/>
      <c r="E106" s="83"/>
      <c r="F106" s="83"/>
      <c r="G106" s="83"/>
      <c r="H106" s="78" t="str">
        <f t="shared" ref="H106" si="104">IF(B106="","",IF(K106=5,(SUM(C106:G106)-MAX(C106:G106)-MIN(C106:G106))/3,IF(K106=4,(SUM(C106:G106)-MAX(C106:G106))/3,SUM(C106:G106)/3))*B106/7.6)</f>
        <v/>
      </c>
      <c r="I106" s="84"/>
      <c r="K106" s="76">
        <f t="shared" si="66"/>
        <v>0</v>
      </c>
    </row>
    <row r="107" spans="1:11" x14ac:dyDescent="0.25">
      <c r="A107" s="52" t="str">
        <f>IF(Draw!E106=0,"",Draw!E106)</f>
        <v/>
      </c>
      <c r="B107" s="43"/>
      <c r="C107" s="72"/>
      <c r="D107" s="72"/>
      <c r="E107" s="72"/>
      <c r="F107" s="72"/>
      <c r="G107" s="72"/>
      <c r="H107" s="28"/>
      <c r="I107" s="73"/>
      <c r="K107" s="76">
        <f t="shared" si="66"/>
        <v>0</v>
      </c>
    </row>
    <row r="108" spans="1:11" x14ac:dyDescent="0.25">
      <c r="A108" s="82" t="str">
        <f>IF(Draw!E107=0,"",Draw!E107)</f>
        <v/>
      </c>
      <c r="B108" s="81" t="str">
        <f t="shared" ref="B108" si="105">IF(A108="","",B$3)</f>
        <v/>
      </c>
      <c r="C108" s="83"/>
      <c r="D108" s="83"/>
      <c r="E108" s="83"/>
      <c r="F108" s="83"/>
      <c r="G108" s="83"/>
      <c r="H108" s="78" t="str">
        <f t="shared" ref="H108" si="106">IF(B108="","",IF(K108=5,(SUM(C108:G108)-MAX(C108:G108)-MIN(C108:G108))/3,IF(K108=4,(SUM(C108:G108)-MAX(C108:G108))/3,SUM(C108:G108)/3))*B108/7.6)</f>
        <v/>
      </c>
      <c r="I108" s="84"/>
      <c r="K108" s="76">
        <f t="shared" si="66"/>
        <v>0</v>
      </c>
    </row>
    <row r="109" spans="1:11" x14ac:dyDescent="0.25">
      <c r="A109" s="52" t="str">
        <f>IF(Draw!E108=0,"",Draw!E108)</f>
        <v/>
      </c>
      <c r="B109" s="43"/>
      <c r="C109" s="72"/>
      <c r="D109" s="72"/>
      <c r="E109" s="72"/>
      <c r="F109" s="72"/>
      <c r="G109" s="72"/>
      <c r="H109" s="28"/>
      <c r="I109" s="73"/>
      <c r="K109" s="76">
        <f t="shared" si="66"/>
        <v>0</v>
      </c>
    </row>
    <row r="110" spans="1:11" x14ac:dyDescent="0.25">
      <c r="A110" s="82" t="str">
        <f>IF(Draw!E109=0,"",Draw!E109)</f>
        <v/>
      </c>
      <c r="B110" s="81" t="str">
        <f t="shared" ref="B110" si="107">IF(A110="","",B$3)</f>
        <v/>
      </c>
      <c r="C110" s="83"/>
      <c r="D110" s="83"/>
      <c r="E110" s="83"/>
      <c r="F110" s="83"/>
      <c r="G110" s="83"/>
      <c r="H110" s="78" t="str">
        <f t="shared" ref="H110" si="108">IF(B110="","",IF(K110=5,(SUM(C110:G110)-MAX(C110:G110)-MIN(C110:G110))/3,IF(K110=4,(SUM(C110:G110)-MAX(C110:G110))/3,SUM(C110:G110)/3))*B110/7.6)</f>
        <v/>
      </c>
      <c r="I110" s="84"/>
      <c r="K110" s="76">
        <f t="shared" si="66"/>
        <v>0</v>
      </c>
    </row>
    <row r="111" spans="1:11" x14ac:dyDescent="0.25">
      <c r="A111" s="52" t="str">
        <f>IF(Draw!E110=0,"",Draw!E110)</f>
        <v/>
      </c>
      <c r="B111" s="43"/>
      <c r="C111" s="72"/>
      <c r="D111" s="72"/>
      <c r="E111" s="72"/>
      <c r="F111" s="72"/>
      <c r="G111" s="72"/>
      <c r="H111" s="28"/>
      <c r="I111" s="73"/>
      <c r="K111" s="76">
        <f t="shared" si="66"/>
        <v>0</v>
      </c>
    </row>
    <row r="112" spans="1:11" x14ac:dyDescent="0.25">
      <c r="A112" s="82" t="str">
        <f>IF(Draw!E111=0,"",Draw!E111)</f>
        <v/>
      </c>
      <c r="B112" s="81" t="str">
        <f t="shared" ref="B112" si="109">IF(A112="","",B$3)</f>
        <v/>
      </c>
      <c r="C112" s="83"/>
      <c r="D112" s="83"/>
      <c r="E112" s="83"/>
      <c r="F112" s="83"/>
      <c r="G112" s="83"/>
      <c r="H112" s="78" t="str">
        <f t="shared" ref="H112" si="110">IF(B112="","",IF(K112=5,(SUM(C112:G112)-MAX(C112:G112)-MIN(C112:G112))/3,IF(K112=4,(SUM(C112:G112)-MAX(C112:G112))/3,SUM(C112:G112)/3))*B112/7.6)</f>
        <v/>
      </c>
      <c r="I112" s="84"/>
      <c r="K112" s="76">
        <f t="shared" si="66"/>
        <v>0</v>
      </c>
    </row>
    <row r="113" spans="1:11" x14ac:dyDescent="0.25">
      <c r="A113" s="52" t="str">
        <f>IF(Draw!E112=0,"",Draw!E112)</f>
        <v/>
      </c>
      <c r="B113" s="43"/>
      <c r="C113" s="72"/>
      <c r="D113" s="72"/>
      <c r="E113" s="72"/>
      <c r="F113" s="72"/>
      <c r="G113" s="72"/>
      <c r="H113" s="28"/>
      <c r="I113" s="73"/>
      <c r="K113" s="76">
        <f t="shared" si="66"/>
        <v>0</v>
      </c>
    </row>
    <row r="114" spans="1:11" x14ac:dyDescent="0.25">
      <c r="A114" s="82" t="str">
        <f>IF(Draw!E113=0,"",Draw!E113)</f>
        <v/>
      </c>
      <c r="B114" s="81" t="str">
        <f t="shared" ref="B114" si="111">IF(A114="","",B$3)</f>
        <v/>
      </c>
      <c r="C114" s="83"/>
      <c r="D114" s="83"/>
      <c r="E114" s="83"/>
      <c r="F114" s="83"/>
      <c r="G114" s="83"/>
      <c r="H114" s="78" t="str">
        <f t="shared" ref="H114" si="112">IF(B114="","",IF(K114=5,(SUM(C114:G114)-MAX(C114:G114)-MIN(C114:G114))/3,IF(K114=4,(SUM(C114:G114)-MAX(C114:G114))/3,SUM(C114:G114)/3))*B114/7.6)</f>
        <v/>
      </c>
      <c r="I114" s="84"/>
      <c r="K114" s="76">
        <f t="shared" si="66"/>
        <v>0</v>
      </c>
    </row>
    <row r="115" spans="1:11" x14ac:dyDescent="0.25">
      <c r="A115" s="52" t="str">
        <f>IF(Draw!E114=0,"",Draw!E114)</f>
        <v/>
      </c>
      <c r="B115" s="43"/>
      <c r="C115" s="72"/>
      <c r="D115" s="72"/>
      <c r="E115" s="72"/>
      <c r="F115" s="72"/>
      <c r="G115" s="72"/>
      <c r="H115" s="28"/>
      <c r="I115" s="73"/>
      <c r="K115" s="76">
        <f t="shared" si="66"/>
        <v>0</v>
      </c>
    </row>
    <row r="116" spans="1:11" x14ac:dyDescent="0.25">
      <c r="A116" s="82" t="str">
        <f>IF(Draw!E115=0,"",Draw!E115)</f>
        <v/>
      </c>
      <c r="B116" s="81" t="str">
        <f t="shared" ref="B116" si="113">IF(A116="","",B$3)</f>
        <v/>
      </c>
      <c r="C116" s="83"/>
      <c r="D116" s="83"/>
      <c r="E116" s="83"/>
      <c r="F116" s="83"/>
      <c r="G116" s="83"/>
      <c r="H116" s="78" t="str">
        <f t="shared" ref="H116" si="114">IF(B116="","",IF(K116=5,(SUM(C116:G116)-MAX(C116:G116)-MIN(C116:G116))/3,IF(K116=4,(SUM(C116:G116)-MAX(C116:G116))/3,SUM(C116:G116)/3))*B116/7.6)</f>
        <v/>
      </c>
      <c r="I116" s="84"/>
      <c r="K116" s="76">
        <f t="shared" si="66"/>
        <v>0</v>
      </c>
    </row>
    <row r="117" spans="1:11" x14ac:dyDescent="0.25">
      <c r="A117" s="52" t="str">
        <f>IF(Draw!E116=0,"",Draw!E116)</f>
        <v/>
      </c>
      <c r="B117" s="43"/>
      <c r="C117" s="72"/>
      <c r="D117" s="72"/>
      <c r="E117" s="72"/>
      <c r="F117" s="72"/>
      <c r="G117" s="72"/>
      <c r="H117" s="28"/>
      <c r="I117" s="73"/>
      <c r="K117" s="76">
        <f t="shared" si="66"/>
        <v>0</v>
      </c>
    </row>
    <row r="118" spans="1:11" x14ac:dyDescent="0.25">
      <c r="A118" s="82" t="str">
        <f>IF(Draw!E117=0,"",Draw!E117)</f>
        <v/>
      </c>
      <c r="B118" s="81" t="str">
        <f t="shared" ref="B118" si="115">IF(A118="","",B$3)</f>
        <v/>
      </c>
      <c r="C118" s="83"/>
      <c r="D118" s="83"/>
      <c r="E118" s="83"/>
      <c r="F118" s="83"/>
      <c r="G118" s="83"/>
      <c r="H118" s="78" t="str">
        <f t="shared" ref="H118" si="116">IF(B118="","",IF(K118=5,(SUM(C118:G118)-MAX(C118:G118)-MIN(C118:G118))/3,IF(K118=4,(SUM(C118:G118)-MAX(C118:G118))/3,SUM(C118:G118)/3))*B118/7.6)</f>
        <v/>
      </c>
      <c r="I118" s="84"/>
      <c r="K118" s="76">
        <f t="shared" si="66"/>
        <v>0</v>
      </c>
    </row>
    <row r="119" spans="1:11" x14ac:dyDescent="0.25">
      <c r="A119" s="52" t="str">
        <f>IF(Draw!E118=0,"",Draw!E118)</f>
        <v/>
      </c>
      <c r="B119" s="43"/>
      <c r="C119" s="72"/>
      <c r="D119" s="72"/>
      <c r="E119" s="72"/>
      <c r="F119" s="72"/>
      <c r="G119" s="72"/>
      <c r="H119" s="28"/>
      <c r="I119" s="73"/>
      <c r="K119" s="76">
        <f t="shared" si="66"/>
        <v>0</v>
      </c>
    </row>
    <row r="120" spans="1:11" x14ac:dyDescent="0.25">
      <c r="A120" s="82" t="str">
        <f>IF(Draw!E119=0,"",Draw!E119)</f>
        <v/>
      </c>
      <c r="B120" s="81" t="str">
        <f t="shared" ref="B120" si="117">IF(A120="","",B$3)</f>
        <v/>
      </c>
      <c r="C120" s="83"/>
      <c r="D120" s="83"/>
      <c r="E120" s="83"/>
      <c r="F120" s="83"/>
      <c r="G120" s="83"/>
      <c r="H120" s="78" t="str">
        <f t="shared" ref="H120" si="118">IF(B120="","",IF(K120=5,(SUM(C120:G120)-MAX(C120:G120)-MIN(C120:G120))/3,IF(K120=4,(SUM(C120:G120)-MAX(C120:G120))/3,SUM(C120:G120)/3))*B120/7.6)</f>
        <v/>
      </c>
      <c r="I120" s="84"/>
      <c r="K120" s="76">
        <f t="shared" si="66"/>
        <v>0</v>
      </c>
    </row>
    <row r="121" spans="1:11" x14ac:dyDescent="0.25">
      <c r="A121" s="52" t="str">
        <f>IF(Draw!E120=0,"",Draw!E120)</f>
        <v/>
      </c>
      <c r="B121" s="43"/>
      <c r="C121" s="72"/>
      <c r="D121" s="72"/>
      <c r="E121" s="72"/>
      <c r="F121" s="72"/>
      <c r="G121" s="72"/>
      <c r="H121" s="28"/>
      <c r="I121" s="73"/>
      <c r="K121" s="76">
        <f t="shared" si="66"/>
        <v>0</v>
      </c>
    </row>
    <row r="122" spans="1:11" x14ac:dyDescent="0.25">
      <c r="A122" s="82" t="str">
        <f>IF(Draw!E121=0,"",Draw!E121)</f>
        <v/>
      </c>
      <c r="B122" s="81" t="str">
        <f t="shared" ref="B122" si="119">IF(A122="","",B$3)</f>
        <v/>
      </c>
      <c r="C122" s="83"/>
      <c r="D122" s="83"/>
      <c r="E122" s="83"/>
      <c r="F122" s="83"/>
      <c r="G122" s="83"/>
      <c r="H122" s="78" t="str">
        <f t="shared" ref="H122" si="120">IF(B122="","",IF(K122=5,(SUM(C122:G122)-MAX(C122:G122)-MIN(C122:G122))/3,IF(K122=4,(SUM(C122:G122)-MAX(C122:G122))/3,SUM(C122:G122)/3))*B122/7.6)</f>
        <v/>
      </c>
      <c r="I122" s="84"/>
      <c r="K122" s="76">
        <f t="shared" si="66"/>
        <v>0</v>
      </c>
    </row>
    <row r="123" spans="1:11" x14ac:dyDescent="0.25">
      <c r="A123" s="52" t="str">
        <f>IF(Draw!E122=0,"",Draw!E122)</f>
        <v/>
      </c>
      <c r="B123" s="43"/>
      <c r="C123" s="72"/>
      <c r="D123" s="72"/>
      <c r="E123" s="72"/>
      <c r="F123" s="72"/>
      <c r="G123" s="72"/>
      <c r="H123" s="28"/>
      <c r="I123" s="73"/>
      <c r="K123" s="76">
        <f t="shared" si="66"/>
        <v>0</v>
      </c>
    </row>
    <row r="124" spans="1:11" x14ac:dyDescent="0.25">
      <c r="A124" s="82" t="str">
        <f>IF(Draw!E123=0,"",Draw!E123)</f>
        <v/>
      </c>
      <c r="B124" s="81" t="str">
        <f t="shared" ref="B124" si="121">IF(A124="","",B$3)</f>
        <v/>
      </c>
      <c r="C124" s="83"/>
      <c r="D124" s="83"/>
      <c r="E124" s="83"/>
      <c r="F124" s="83"/>
      <c r="G124" s="83"/>
      <c r="H124" s="78" t="str">
        <f t="shared" ref="H124" si="122">IF(B124="","",IF(K124=5,(SUM(C124:G124)-MAX(C124:G124)-MIN(C124:G124))/3,IF(K124=4,(SUM(C124:G124)-MAX(C124:G124))/3,SUM(C124:G124)/3))*B124/7.6)</f>
        <v/>
      </c>
      <c r="I124" s="84"/>
      <c r="K124" s="76">
        <f t="shared" si="66"/>
        <v>0</v>
      </c>
    </row>
    <row r="125" spans="1:11" x14ac:dyDescent="0.25">
      <c r="A125" s="52" t="str">
        <f>IF(Draw!E124=0,"",Draw!E124)</f>
        <v/>
      </c>
      <c r="B125" s="43"/>
      <c r="C125" s="72"/>
      <c r="D125" s="72"/>
      <c r="E125" s="72"/>
      <c r="F125" s="72"/>
      <c r="G125" s="72"/>
      <c r="H125" s="28"/>
      <c r="I125" s="73"/>
      <c r="K125" s="76">
        <f t="shared" si="66"/>
        <v>0</v>
      </c>
    </row>
    <row r="126" spans="1:11" x14ac:dyDescent="0.25">
      <c r="A126" s="82" t="str">
        <f>IF(Draw!E125=0,"",Draw!E125)</f>
        <v/>
      </c>
      <c r="B126" s="81" t="str">
        <f t="shared" ref="B126" si="123">IF(A126="","",B$3)</f>
        <v/>
      </c>
      <c r="C126" s="83"/>
      <c r="D126" s="83"/>
      <c r="E126" s="83"/>
      <c r="F126" s="83"/>
      <c r="G126" s="83"/>
      <c r="H126" s="78" t="str">
        <f t="shared" ref="H126" si="124">IF(B126="","",IF(K126=5,(SUM(C126:G126)-MAX(C126:G126)-MIN(C126:G126))/3,IF(K126=4,(SUM(C126:G126)-MAX(C126:G126))/3,SUM(C126:G126)/3))*B126/7.6)</f>
        <v/>
      </c>
      <c r="I126" s="84"/>
      <c r="K126" s="76">
        <f t="shared" si="66"/>
        <v>0</v>
      </c>
    </row>
    <row r="127" spans="1:11" x14ac:dyDescent="0.25">
      <c r="A127" s="52" t="str">
        <f>IF(Draw!E126=0,"",Draw!E126)</f>
        <v/>
      </c>
      <c r="B127" s="43"/>
      <c r="C127" s="72"/>
      <c r="D127" s="72"/>
      <c r="E127" s="72"/>
      <c r="F127" s="72"/>
      <c r="G127" s="72"/>
      <c r="H127" s="28"/>
      <c r="I127" s="73"/>
      <c r="K127" s="76">
        <f t="shared" si="66"/>
        <v>0</v>
      </c>
    </row>
    <row r="128" spans="1:11" x14ac:dyDescent="0.25">
      <c r="A128" s="82" t="str">
        <f>IF(Draw!E127=0,"",Draw!E127)</f>
        <v/>
      </c>
      <c r="B128" s="81" t="str">
        <f t="shared" ref="B128" si="125">IF(A128="","",B$3)</f>
        <v/>
      </c>
      <c r="C128" s="83"/>
      <c r="D128" s="83"/>
      <c r="E128" s="83"/>
      <c r="F128" s="83"/>
      <c r="G128" s="83"/>
      <c r="H128" s="78" t="str">
        <f t="shared" ref="H128" si="126">IF(B128="","",IF(K128=5,(SUM(C128:G128)-MAX(C128:G128)-MIN(C128:G128))/3,IF(K128=4,(SUM(C128:G128)-MAX(C128:G128))/3,SUM(C128:G128)/3))*B128/7.6)</f>
        <v/>
      </c>
      <c r="I128" s="84"/>
      <c r="K128" s="76">
        <f t="shared" si="66"/>
        <v>0</v>
      </c>
    </row>
    <row r="129" spans="1:11" x14ac:dyDescent="0.25">
      <c r="A129" s="52" t="str">
        <f>IF(Draw!E128=0,"",Draw!E128)</f>
        <v/>
      </c>
      <c r="B129" s="43"/>
      <c r="C129" s="72"/>
      <c r="D129" s="72"/>
      <c r="E129" s="72"/>
      <c r="F129" s="72"/>
      <c r="G129" s="72"/>
      <c r="H129" s="28"/>
      <c r="I129" s="73"/>
      <c r="K129" s="76">
        <f t="shared" si="66"/>
        <v>0</v>
      </c>
    </row>
    <row r="130" spans="1:11" x14ac:dyDescent="0.25">
      <c r="A130" s="82" t="str">
        <f>IF(Draw!E129=0,"",Draw!E129)</f>
        <v/>
      </c>
      <c r="B130" s="81" t="str">
        <f t="shared" ref="B130" si="127">IF(A130="","",B$3)</f>
        <v/>
      </c>
      <c r="C130" s="83"/>
      <c r="D130" s="83"/>
      <c r="E130" s="83"/>
      <c r="F130" s="83"/>
      <c r="G130" s="83"/>
      <c r="H130" s="78" t="str">
        <f t="shared" ref="H130" si="128">IF(B130="","",IF(K130=5,(SUM(C130:G130)-MAX(C130:G130)-MIN(C130:G130))/3,IF(K130=4,(SUM(C130:G130)-MAX(C130:G130))/3,SUM(C130:G130)/3))*B130/7.6)</f>
        <v/>
      </c>
      <c r="I130" s="84"/>
      <c r="K130" s="76">
        <f t="shared" si="66"/>
        <v>0</v>
      </c>
    </row>
    <row r="131" spans="1:11" x14ac:dyDescent="0.25">
      <c r="A131" s="52" t="str">
        <f>IF(Draw!E130=0,"",Draw!E130)</f>
        <v/>
      </c>
      <c r="B131" s="43"/>
      <c r="C131" s="72"/>
      <c r="D131" s="72"/>
      <c r="E131" s="72"/>
      <c r="F131" s="72"/>
      <c r="G131" s="72"/>
      <c r="H131" s="28"/>
      <c r="I131" s="73"/>
      <c r="K131" s="76">
        <f t="shared" si="66"/>
        <v>0</v>
      </c>
    </row>
    <row r="132" spans="1:11" x14ac:dyDescent="0.25">
      <c r="A132" s="82" t="str">
        <f>IF(Draw!E131=0,"",Draw!E131)</f>
        <v/>
      </c>
      <c r="B132" s="81" t="str">
        <f t="shared" ref="B132" si="129">IF(A132="","",B$3)</f>
        <v/>
      </c>
      <c r="C132" s="83"/>
      <c r="D132" s="83"/>
      <c r="E132" s="83"/>
      <c r="F132" s="83"/>
      <c r="G132" s="83"/>
      <c r="H132" s="78" t="str">
        <f t="shared" ref="H132" si="130">IF(B132="","",IF(K132=5,(SUM(C132:G132)-MAX(C132:G132)-MIN(C132:G132))/3,IF(K132=4,(SUM(C132:G132)-MAX(C132:G132))/3,SUM(C132:G132)/3))*B132/7.6)</f>
        <v/>
      </c>
      <c r="I132" s="84"/>
      <c r="K132" s="76">
        <f t="shared" ref="K132:K150" si="131">COUNT(C132:G132)</f>
        <v>0</v>
      </c>
    </row>
    <row r="133" spans="1:11" x14ac:dyDescent="0.25">
      <c r="A133" s="52" t="str">
        <f>IF(Draw!E132=0,"",Draw!E132)</f>
        <v/>
      </c>
      <c r="B133" s="43"/>
      <c r="C133" s="72"/>
      <c r="D133" s="72"/>
      <c r="E133" s="72"/>
      <c r="F133" s="72"/>
      <c r="G133" s="72"/>
      <c r="H133" s="28"/>
      <c r="I133" s="73"/>
      <c r="K133" s="76">
        <f t="shared" si="131"/>
        <v>0</v>
      </c>
    </row>
    <row r="134" spans="1:11" x14ac:dyDescent="0.25">
      <c r="A134" s="82" t="str">
        <f>IF(Draw!E133=0,"",Draw!E133)</f>
        <v/>
      </c>
      <c r="B134" s="81" t="str">
        <f t="shared" ref="B134" si="132">IF(A134="","",B$3)</f>
        <v/>
      </c>
      <c r="C134" s="83"/>
      <c r="D134" s="83"/>
      <c r="E134" s="83"/>
      <c r="F134" s="83"/>
      <c r="G134" s="83"/>
      <c r="H134" s="78" t="str">
        <f t="shared" ref="H134" si="133">IF(B134="","",IF(K134=5,(SUM(C134:G134)-MAX(C134:G134)-MIN(C134:G134))/3,IF(K134=4,(SUM(C134:G134)-MAX(C134:G134))/3,SUM(C134:G134)/3))*B134/7.6)</f>
        <v/>
      </c>
      <c r="I134" s="84"/>
      <c r="K134" s="76">
        <f t="shared" si="131"/>
        <v>0</v>
      </c>
    </row>
    <row r="135" spans="1:11" x14ac:dyDescent="0.25">
      <c r="A135" s="52" t="str">
        <f>IF(Draw!E134=0,"",Draw!E134)</f>
        <v/>
      </c>
      <c r="B135" s="43"/>
      <c r="C135" s="72"/>
      <c r="D135" s="72"/>
      <c r="E135" s="72"/>
      <c r="F135" s="72"/>
      <c r="G135" s="72"/>
      <c r="H135" s="28"/>
      <c r="I135" s="73"/>
      <c r="K135" s="76">
        <f t="shared" si="131"/>
        <v>0</v>
      </c>
    </row>
    <row r="136" spans="1:11" x14ac:dyDescent="0.25">
      <c r="A136" s="82" t="str">
        <f>IF(Draw!E135=0,"",Draw!E135)</f>
        <v/>
      </c>
      <c r="B136" s="81" t="str">
        <f t="shared" ref="B136" si="134">IF(A136="","",B$3)</f>
        <v/>
      </c>
      <c r="C136" s="83"/>
      <c r="D136" s="83"/>
      <c r="E136" s="83"/>
      <c r="F136" s="83"/>
      <c r="G136" s="83"/>
      <c r="H136" s="78" t="str">
        <f t="shared" ref="H136" si="135">IF(B136="","",IF(K136=5,(SUM(C136:G136)-MAX(C136:G136)-MIN(C136:G136))/3,IF(K136=4,(SUM(C136:G136)-MAX(C136:G136))/3,SUM(C136:G136)/3))*B136/7.6)</f>
        <v/>
      </c>
      <c r="I136" s="84"/>
      <c r="K136" s="76">
        <f t="shared" si="131"/>
        <v>0</v>
      </c>
    </row>
    <row r="137" spans="1:11" x14ac:dyDescent="0.25">
      <c r="A137" s="52" t="str">
        <f>IF(Draw!E136=0,"",Draw!E136)</f>
        <v/>
      </c>
      <c r="B137" s="43"/>
      <c r="C137" s="72"/>
      <c r="D137" s="72"/>
      <c r="E137" s="72"/>
      <c r="F137" s="72"/>
      <c r="G137" s="72"/>
      <c r="H137" s="28"/>
      <c r="I137" s="73"/>
      <c r="K137" s="76">
        <f t="shared" si="131"/>
        <v>0</v>
      </c>
    </row>
    <row r="138" spans="1:11" x14ac:dyDescent="0.25">
      <c r="A138" s="82" t="str">
        <f>IF(Draw!E137=0,"",Draw!E137)</f>
        <v/>
      </c>
      <c r="B138" s="81" t="str">
        <f t="shared" ref="B138" si="136">IF(A138="","",B$3)</f>
        <v/>
      </c>
      <c r="C138" s="83"/>
      <c r="D138" s="83"/>
      <c r="E138" s="83"/>
      <c r="F138" s="83"/>
      <c r="G138" s="83"/>
      <c r="H138" s="78" t="str">
        <f t="shared" ref="H138" si="137">IF(B138="","",IF(K138=5,(SUM(C138:G138)-MAX(C138:G138)-MIN(C138:G138))/3,IF(K138=4,(SUM(C138:G138)-MAX(C138:G138))/3,SUM(C138:G138)/3))*B138/7.6)</f>
        <v/>
      </c>
      <c r="I138" s="84"/>
      <c r="K138" s="76">
        <f t="shared" si="131"/>
        <v>0</v>
      </c>
    </row>
    <row r="139" spans="1:11" x14ac:dyDescent="0.25">
      <c r="A139" s="52" t="str">
        <f>IF(Draw!E138=0,"",Draw!E138)</f>
        <v/>
      </c>
      <c r="B139" s="43"/>
      <c r="C139" s="72"/>
      <c r="D139" s="72"/>
      <c r="E139" s="72"/>
      <c r="F139" s="72"/>
      <c r="G139" s="72"/>
      <c r="H139" s="28"/>
      <c r="I139" s="73"/>
      <c r="K139" s="76">
        <f t="shared" si="131"/>
        <v>0</v>
      </c>
    </row>
    <row r="140" spans="1:11" x14ac:dyDescent="0.25">
      <c r="A140" s="82" t="str">
        <f>IF(Draw!E139=0,"",Draw!E139)</f>
        <v/>
      </c>
      <c r="B140" s="81" t="str">
        <f t="shared" ref="B140" si="138">IF(A140="","",B$3)</f>
        <v/>
      </c>
      <c r="C140" s="83"/>
      <c r="D140" s="83"/>
      <c r="E140" s="83"/>
      <c r="F140" s="83"/>
      <c r="G140" s="83"/>
      <c r="H140" s="78" t="str">
        <f t="shared" ref="H140" si="139">IF(B140="","",IF(K140=5,(SUM(C140:G140)-MAX(C140:G140)-MIN(C140:G140))/3,IF(K140=4,(SUM(C140:G140)-MAX(C140:G140))/3,SUM(C140:G140)/3))*B140/7.6)</f>
        <v/>
      </c>
      <c r="I140" s="84"/>
      <c r="K140" s="76">
        <f t="shared" si="131"/>
        <v>0</v>
      </c>
    </row>
    <row r="141" spans="1:11" x14ac:dyDescent="0.25">
      <c r="A141" s="52" t="str">
        <f>IF(Draw!E140=0,"",Draw!E140)</f>
        <v/>
      </c>
      <c r="B141" s="43"/>
      <c r="C141" s="72"/>
      <c r="D141" s="72"/>
      <c r="E141" s="72"/>
      <c r="F141" s="72"/>
      <c r="G141" s="72"/>
      <c r="H141" s="28"/>
      <c r="I141" s="73"/>
      <c r="K141" s="76">
        <f t="shared" si="131"/>
        <v>0</v>
      </c>
    </row>
    <row r="142" spans="1:11" x14ac:dyDescent="0.25">
      <c r="A142" s="82" t="str">
        <f>IF(Draw!E141=0,"",Draw!E141)</f>
        <v/>
      </c>
      <c r="B142" s="81" t="str">
        <f t="shared" ref="B142" si="140">IF(A142="","",B$3)</f>
        <v/>
      </c>
      <c r="C142" s="83"/>
      <c r="D142" s="83"/>
      <c r="E142" s="83"/>
      <c r="F142" s="83"/>
      <c r="G142" s="83"/>
      <c r="H142" s="78" t="str">
        <f t="shared" ref="H142" si="141">IF(B142="","",IF(K142=5,(SUM(C142:G142)-MAX(C142:G142)-MIN(C142:G142))/3,IF(K142=4,(SUM(C142:G142)-MAX(C142:G142))/3,SUM(C142:G142)/3))*B142/7.6)</f>
        <v/>
      </c>
      <c r="I142" s="84"/>
      <c r="K142" s="76">
        <f t="shared" si="131"/>
        <v>0</v>
      </c>
    </row>
    <row r="143" spans="1:11" x14ac:dyDescent="0.25">
      <c r="A143" s="52" t="str">
        <f>IF(Draw!E142=0,"",Draw!E142)</f>
        <v/>
      </c>
      <c r="B143" s="43"/>
      <c r="C143" s="72"/>
      <c r="D143" s="72"/>
      <c r="E143" s="72"/>
      <c r="F143" s="72"/>
      <c r="G143" s="72"/>
      <c r="H143" s="28"/>
      <c r="I143" s="73"/>
      <c r="K143" s="76">
        <f t="shared" si="131"/>
        <v>0</v>
      </c>
    </row>
    <row r="144" spans="1:11" x14ac:dyDescent="0.25">
      <c r="A144" s="82" t="str">
        <f>IF(Draw!E143=0,"",Draw!E143)</f>
        <v/>
      </c>
      <c r="B144" s="81" t="str">
        <f t="shared" ref="B144" si="142">IF(A144="","",B$3)</f>
        <v/>
      </c>
      <c r="C144" s="83"/>
      <c r="D144" s="83"/>
      <c r="E144" s="83"/>
      <c r="F144" s="83"/>
      <c r="G144" s="83"/>
      <c r="H144" s="78" t="str">
        <f t="shared" ref="H144" si="143">IF(B144="","",IF(K144=5,(SUM(C144:G144)-MAX(C144:G144)-MIN(C144:G144))/3,IF(K144=4,(SUM(C144:G144)-MAX(C144:G144))/3,SUM(C144:G144)/3))*B144/7.6)</f>
        <v/>
      </c>
      <c r="I144" s="84"/>
      <c r="K144" s="76">
        <f t="shared" si="131"/>
        <v>0</v>
      </c>
    </row>
    <row r="145" spans="1:11" x14ac:dyDescent="0.25">
      <c r="A145" s="52" t="str">
        <f>IF(Draw!E144=0,"",Draw!E144)</f>
        <v/>
      </c>
      <c r="B145" s="43"/>
      <c r="C145" s="72"/>
      <c r="D145" s="72"/>
      <c r="E145" s="72"/>
      <c r="F145" s="72"/>
      <c r="G145" s="72"/>
      <c r="H145" s="28"/>
      <c r="I145" s="73"/>
      <c r="K145" s="76">
        <f t="shared" si="131"/>
        <v>0</v>
      </c>
    </row>
    <row r="146" spans="1:11" x14ac:dyDescent="0.25">
      <c r="A146" s="82" t="str">
        <f>IF(Draw!E145=0,"",Draw!E145)</f>
        <v/>
      </c>
      <c r="B146" s="81" t="str">
        <f t="shared" ref="B146" si="144">IF(A146="","",B$3)</f>
        <v/>
      </c>
      <c r="C146" s="83"/>
      <c r="D146" s="83"/>
      <c r="E146" s="83"/>
      <c r="F146" s="83"/>
      <c r="G146" s="83"/>
      <c r="H146" s="78" t="str">
        <f t="shared" ref="H146" si="145">IF(B146="","",IF(K146=5,(SUM(C146:G146)-MAX(C146:G146)-MIN(C146:G146))/3,IF(K146=4,(SUM(C146:G146)-MAX(C146:G146))/3,SUM(C146:G146)/3))*B146/7.6)</f>
        <v/>
      </c>
      <c r="I146" s="84"/>
      <c r="K146" s="76">
        <f t="shared" si="131"/>
        <v>0</v>
      </c>
    </row>
    <row r="147" spans="1:11" x14ac:dyDescent="0.25">
      <c r="A147" s="52" t="str">
        <f>IF(Draw!E146=0,"",Draw!E146)</f>
        <v/>
      </c>
      <c r="B147" s="43"/>
      <c r="C147" s="72"/>
      <c r="D147" s="72"/>
      <c r="E147" s="72"/>
      <c r="F147" s="72"/>
      <c r="G147" s="72"/>
      <c r="H147" s="28"/>
      <c r="I147" s="73"/>
      <c r="K147" s="76">
        <f t="shared" si="131"/>
        <v>0</v>
      </c>
    </row>
    <row r="148" spans="1:11" x14ac:dyDescent="0.25">
      <c r="A148" s="82" t="str">
        <f>IF(Draw!E147=0,"",Draw!E147)</f>
        <v/>
      </c>
      <c r="B148" s="81" t="str">
        <f t="shared" ref="B148" si="146">IF(A148="","",B$3)</f>
        <v/>
      </c>
      <c r="C148" s="83"/>
      <c r="D148" s="83"/>
      <c r="E148" s="83"/>
      <c r="F148" s="83"/>
      <c r="G148" s="83"/>
      <c r="H148" s="78" t="str">
        <f t="shared" ref="H148" si="147">IF(B148="","",IF(K148=5,(SUM(C148:G148)-MAX(C148:G148)-MIN(C148:G148))/3,IF(K148=4,(SUM(C148:G148)-MAX(C148:G148))/3,SUM(C148:G148)/3))*B148/7.6)</f>
        <v/>
      </c>
      <c r="I148" s="84"/>
      <c r="K148" s="76">
        <f t="shared" si="131"/>
        <v>0</v>
      </c>
    </row>
    <row r="149" spans="1:11" x14ac:dyDescent="0.25">
      <c r="A149" s="52" t="str">
        <f>IF(Draw!E148=0,"",Draw!E148)</f>
        <v/>
      </c>
      <c r="B149" s="43"/>
      <c r="C149" s="72"/>
      <c r="D149" s="72"/>
      <c r="E149" s="72"/>
      <c r="F149" s="72"/>
      <c r="G149" s="72"/>
      <c r="H149" s="28"/>
      <c r="I149" s="73"/>
      <c r="K149" s="76">
        <f t="shared" si="131"/>
        <v>0</v>
      </c>
    </row>
    <row r="150" spans="1:11" x14ac:dyDescent="0.25">
      <c r="A150" s="82" t="str">
        <f>IF(Draw!E149=0,"",Draw!E149)</f>
        <v/>
      </c>
      <c r="B150" s="81" t="str">
        <f t="shared" ref="B150" si="148">IF(A150="","",B$3)</f>
        <v/>
      </c>
      <c r="C150" s="83"/>
      <c r="D150" s="83"/>
      <c r="E150" s="83"/>
      <c r="F150" s="83"/>
      <c r="G150" s="83"/>
      <c r="H150" s="78" t="str">
        <f t="shared" ref="H150" si="149">IF(B150="","",IF(K150=5,(SUM(C150:G150)-MAX(C150:G150)-MIN(C150:G150))/3,IF(K150=4,(SUM(C150:G150)-MAX(C150:G150))/3,SUM(C150:G150)/3))*B150/7.6)</f>
        <v/>
      </c>
      <c r="I150" s="84"/>
      <c r="K150" s="76">
        <f t="shared" si="131"/>
        <v>0</v>
      </c>
    </row>
    <row r="151" spans="1:11" x14ac:dyDescent="0.25">
      <c r="A151" s="52"/>
      <c r="B151" s="72"/>
      <c r="C151" s="72"/>
      <c r="D151" s="72"/>
      <c r="E151" s="72"/>
      <c r="F151" s="72"/>
      <c r="G151" s="28"/>
      <c r="H151" s="28"/>
      <c r="I151" s="73"/>
      <c r="K151" s="75"/>
    </row>
    <row r="152" spans="1:11" x14ac:dyDescent="0.25">
      <c r="A152" s="52"/>
      <c r="B152" s="43"/>
      <c r="C152" s="45"/>
      <c r="D152" s="45"/>
      <c r="E152" s="45"/>
      <c r="F152" s="45"/>
      <c r="G152" s="45"/>
      <c r="H152" s="28"/>
      <c r="I152" s="44"/>
      <c r="K152" s="75"/>
    </row>
    <row r="153" spans="1:11" x14ac:dyDescent="0.25">
      <c r="A153" s="52"/>
      <c r="B153" s="43"/>
      <c r="C153" s="45"/>
      <c r="D153" s="45"/>
      <c r="E153" s="45"/>
      <c r="F153" s="45"/>
      <c r="G153" s="45"/>
      <c r="H153" s="28"/>
      <c r="I153" s="44"/>
      <c r="K153" s="75"/>
    </row>
    <row r="154" spans="1:11" x14ac:dyDescent="0.25">
      <c r="A154" s="52"/>
      <c r="B154" s="43"/>
      <c r="C154" s="45"/>
      <c r="D154" s="45"/>
      <c r="E154" s="45"/>
      <c r="F154" s="45"/>
      <c r="G154" s="45"/>
      <c r="H154" s="28"/>
      <c r="I154" s="44"/>
      <c r="K154" s="75"/>
    </row>
    <row r="155" spans="1:11" x14ac:dyDescent="0.25">
      <c r="A155" s="52"/>
      <c r="B155" s="43"/>
      <c r="C155" s="45"/>
      <c r="D155" s="45"/>
      <c r="E155" s="45"/>
      <c r="F155" s="45"/>
      <c r="G155" s="45"/>
      <c r="H155" s="28"/>
      <c r="I155" s="44"/>
      <c r="K155" s="75"/>
    </row>
    <row r="156" spans="1:11" x14ac:dyDescent="0.25">
      <c r="A156" s="52"/>
      <c r="B156" s="43"/>
      <c r="C156" s="45"/>
      <c r="D156" s="45"/>
      <c r="E156" s="45"/>
      <c r="F156" s="45"/>
      <c r="G156" s="45"/>
      <c r="H156" s="28"/>
      <c r="I156" s="44"/>
      <c r="K156" s="75"/>
    </row>
    <row r="157" spans="1:11" x14ac:dyDescent="0.25">
      <c r="A157" s="52"/>
      <c r="B157" s="43"/>
      <c r="C157" s="45"/>
      <c r="D157" s="45"/>
      <c r="E157" s="45"/>
      <c r="F157" s="45"/>
      <c r="G157" s="45"/>
      <c r="H157" s="28"/>
      <c r="I157" s="44"/>
      <c r="K157" s="75"/>
    </row>
    <row r="158" spans="1:11" x14ac:dyDescent="0.25">
      <c r="A158" s="52"/>
      <c r="B158" s="43"/>
      <c r="C158" s="45"/>
      <c r="D158" s="45"/>
      <c r="E158" s="45"/>
      <c r="F158" s="45"/>
      <c r="G158" s="45"/>
      <c r="H158" s="28"/>
      <c r="I158" s="44"/>
      <c r="K158" s="75"/>
    </row>
    <row r="159" spans="1:11" x14ac:dyDescent="0.25">
      <c r="A159" s="52"/>
      <c r="B159" s="43"/>
      <c r="C159" s="45"/>
      <c r="D159" s="45"/>
      <c r="E159" s="45"/>
      <c r="F159" s="45"/>
      <c r="G159" s="45"/>
      <c r="H159" s="28"/>
      <c r="I159" s="44"/>
      <c r="K159" s="75"/>
    </row>
    <row r="160" spans="1:11" x14ac:dyDescent="0.25">
      <c r="A160" s="52"/>
      <c r="B160" s="43"/>
      <c r="C160" s="45"/>
      <c r="D160" s="45"/>
      <c r="E160" s="45"/>
      <c r="F160" s="45"/>
      <c r="G160" s="45"/>
      <c r="H160" s="28"/>
      <c r="I160" s="44"/>
      <c r="K160" s="75"/>
    </row>
    <row r="161" spans="1:9" x14ac:dyDescent="0.25">
      <c r="A161" s="52"/>
      <c r="B161" s="43"/>
      <c r="C161" s="45"/>
      <c r="D161" s="45"/>
      <c r="E161" s="45"/>
      <c r="F161" s="45"/>
      <c r="G161" s="45"/>
      <c r="H161" s="28"/>
      <c r="I161" s="44"/>
    </row>
    <row r="162" spans="1:9" x14ac:dyDescent="0.25">
      <c r="A162" s="52"/>
      <c r="B162" s="43"/>
      <c r="C162" s="45"/>
      <c r="D162" s="45"/>
      <c r="E162" s="45"/>
      <c r="F162" s="45"/>
      <c r="G162" s="45"/>
      <c r="H162" s="28"/>
      <c r="I162" s="44"/>
    </row>
    <row r="163" spans="1:9" x14ac:dyDescent="0.25">
      <c r="A163" s="52"/>
      <c r="B163" s="43"/>
      <c r="C163" s="45"/>
      <c r="D163" s="45"/>
      <c r="E163" s="45"/>
      <c r="F163" s="45"/>
      <c r="G163" s="45"/>
      <c r="H163" s="28"/>
      <c r="I163" s="44"/>
    </row>
    <row r="164" spans="1:9" x14ac:dyDescent="0.25">
      <c r="A164" s="52"/>
      <c r="B164" s="43"/>
      <c r="C164" s="45"/>
      <c r="D164" s="45"/>
      <c r="E164" s="45"/>
      <c r="F164" s="45"/>
      <c r="G164" s="45"/>
      <c r="H164" s="28"/>
      <c r="I164" s="44"/>
    </row>
    <row r="165" spans="1:9" x14ac:dyDescent="0.25">
      <c r="A165" s="52"/>
      <c r="B165" s="43"/>
      <c r="C165" s="45"/>
      <c r="D165" s="45"/>
      <c r="E165" s="45"/>
      <c r="F165" s="45"/>
      <c r="G165" s="45"/>
      <c r="H165" s="28"/>
      <c r="I165" s="44"/>
    </row>
    <row r="166" spans="1:9" x14ac:dyDescent="0.25">
      <c r="A166" s="52"/>
      <c r="B166" s="43"/>
      <c r="C166" s="45"/>
      <c r="D166" s="45"/>
      <c r="E166" s="45"/>
      <c r="F166" s="45"/>
      <c r="G166" s="45"/>
      <c r="H166" s="28"/>
      <c r="I166" s="44"/>
    </row>
    <row r="167" spans="1:9" x14ac:dyDescent="0.25">
      <c r="A167" s="52"/>
      <c r="B167" s="43"/>
      <c r="C167" s="45"/>
      <c r="D167" s="45"/>
      <c r="E167" s="45"/>
      <c r="F167" s="45"/>
      <c r="G167" s="45"/>
      <c r="H167" s="28"/>
      <c r="I167" s="44"/>
    </row>
    <row r="168" spans="1:9" x14ac:dyDescent="0.25">
      <c r="A168" s="52"/>
      <c r="B168" s="43"/>
      <c r="C168" s="45"/>
      <c r="D168" s="45"/>
      <c r="E168" s="45"/>
      <c r="F168" s="45"/>
      <c r="G168" s="45"/>
      <c r="H168" s="28"/>
      <c r="I168" s="44"/>
    </row>
    <row r="169" spans="1:9" x14ac:dyDescent="0.25">
      <c r="A169" s="52"/>
      <c r="B169" s="43"/>
      <c r="C169" s="45"/>
      <c r="D169" s="45"/>
      <c r="E169" s="45"/>
      <c r="F169" s="45"/>
      <c r="G169" s="45"/>
      <c r="H169" s="28"/>
      <c r="I169" s="44"/>
    </row>
    <row r="170" spans="1:9" x14ac:dyDescent="0.25">
      <c r="A170" s="52"/>
      <c r="B170" s="43"/>
      <c r="C170" s="45"/>
      <c r="D170" s="45"/>
      <c r="E170" s="45"/>
      <c r="F170" s="45"/>
      <c r="G170" s="45"/>
      <c r="H170" s="28"/>
      <c r="I170" s="44"/>
    </row>
    <row r="171" spans="1:9" x14ac:dyDescent="0.25">
      <c r="A171" s="52"/>
      <c r="B171" s="43"/>
      <c r="C171" s="45"/>
      <c r="D171" s="45"/>
      <c r="E171" s="45"/>
      <c r="F171" s="45"/>
      <c r="G171" s="45"/>
      <c r="H171" s="28"/>
      <c r="I171" s="44"/>
    </row>
    <row r="172" spans="1:9" x14ac:dyDescent="0.25">
      <c r="A172" s="52"/>
      <c r="B172" s="43"/>
      <c r="C172" s="45"/>
      <c r="D172" s="45"/>
      <c r="E172" s="45"/>
      <c r="F172" s="45"/>
      <c r="G172" s="45"/>
      <c r="H172" s="28"/>
      <c r="I172" s="44"/>
    </row>
    <row r="173" spans="1:9" x14ac:dyDescent="0.25">
      <c r="A173" s="52"/>
      <c r="B173" s="43"/>
      <c r="C173" s="45"/>
      <c r="D173" s="45"/>
      <c r="E173" s="45"/>
      <c r="F173" s="45"/>
      <c r="G173" s="45"/>
      <c r="H173" s="28"/>
      <c r="I173" s="44"/>
    </row>
    <row r="174" spans="1:9" x14ac:dyDescent="0.25">
      <c r="A174" s="52"/>
      <c r="B174" s="43"/>
      <c r="C174" s="45"/>
      <c r="D174" s="45"/>
      <c r="E174" s="45"/>
      <c r="F174" s="45"/>
      <c r="G174" s="45"/>
      <c r="H174" s="28"/>
      <c r="I174" s="44"/>
    </row>
    <row r="175" spans="1:9" x14ac:dyDescent="0.25">
      <c r="A175" s="52"/>
      <c r="B175" s="43"/>
      <c r="C175" s="45"/>
      <c r="D175" s="45"/>
      <c r="E175" s="45"/>
      <c r="F175" s="45"/>
      <c r="G175" s="45"/>
      <c r="H175" s="28"/>
      <c r="I175" s="44"/>
    </row>
    <row r="176" spans="1:9" x14ac:dyDescent="0.25">
      <c r="A176" s="52"/>
      <c r="B176" s="43"/>
      <c r="C176" s="45"/>
      <c r="D176" s="45"/>
      <c r="E176" s="45"/>
      <c r="F176" s="45"/>
      <c r="G176" s="45"/>
      <c r="H176" s="28"/>
      <c r="I176" s="44"/>
    </row>
    <row r="177" spans="1:9" x14ac:dyDescent="0.25">
      <c r="A177" s="52"/>
      <c r="B177" s="43"/>
      <c r="C177" s="45"/>
      <c r="D177" s="45"/>
      <c r="E177" s="45"/>
      <c r="F177" s="45"/>
      <c r="G177" s="45"/>
      <c r="H177" s="28"/>
      <c r="I177" s="44"/>
    </row>
    <row r="178" spans="1:9" x14ac:dyDescent="0.25">
      <c r="A178" s="52"/>
      <c r="B178" s="43"/>
      <c r="C178" s="45"/>
      <c r="D178" s="45"/>
      <c r="E178" s="45"/>
      <c r="F178" s="45"/>
      <c r="G178" s="45"/>
      <c r="H178" s="28"/>
      <c r="I178" s="44"/>
    </row>
    <row r="179" spans="1:9" x14ac:dyDescent="0.25">
      <c r="A179" s="52"/>
      <c r="B179" s="43"/>
      <c r="C179" s="45"/>
      <c r="D179" s="45"/>
      <c r="E179" s="45"/>
      <c r="F179" s="45"/>
      <c r="G179" s="45"/>
      <c r="H179" s="28"/>
      <c r="I179" s="44"/>
    </row>
    <row r="180" spans="1:9" x14ac:dyDescent="0.25">
      <c r="A180" s="52"/>
      <c r="B180" s="43"/>
      <c r="C180" s="45"/>
      <c r="D180" s="45"/>
      <c r="E180" s="45"/>
      <c r="F180" s="45"/>
      <c r="G180" s="45"/>
      <c r="H180" s="28"/>
      <c r="I180" s="44"/>
    </row>
    <row r="181" spans="1:9" x14ac:dyDescent="0.25">
      <c r="A181" s="52"/>
      <c r="B181" s="43"/>
      <c r="C181" s="45"/>
      <c r="D181" s="45"/>
      <c r="E181" s="45"/>
      <c r="F181" s="45"/>
      <c r="G181" s="45"/>
      <c r="H181" s="28"/>
      <c r="I181" s="44"/>
    </row>
    <row r="182" spans="1:9" x14ac:dyDescent="0.25">
      <c r="A182" s="52"/>
      <c r="B182" s="43"/>
      <c r="C182" s="45"/>
      <c r="D182" s="45"/>
      <c r="E182" s="45"/>
      <c r="F182" s="45"/>
      <c r="G182" s="45"/>
      <c r="H182" s="28"/>
      <c r="I182" s="44"/>
    </row>
    <row r="183" spans="1:9" x14ac:dyDescent="0.25">
      <c r="A183" s="52"/>
      <c r="B183" s="43"/>
      <c r="C183" s="45"/>
      <c r="D183" s="45"/>
      <c r="E183" s="45"/>
      <c r="F183" s="45"/>
      <c r="G183" s="45"/>
      <c r="H183" s="28"/>
      <c r="I183" s="44"/>
    </row>
    <row r="184" spans="1:9" x14ac:dyDescent="0.25">
      <c r="A184" s="52"/>
      <c r="B184" s="43"/>
      <c r="C184" s="45"/>
      <c r="D184" s="45"/>
      <c r="E184" s="45"/>
      <c r="F184" s="45"/>
      <c r="G184" s="45"/>
      <c r="H184" s="28"/>
      <c r="I184" s="44"/>
    </row>
    <row r="185" spans="1:9" x14ac:dyDescent="0.25">
      <c r="A185" s="52"/>
      <c r="B185" s="43"/>
      <c r="C185" s="45"/>
      <c r="D185" s="45"/>
      <c r="E185" s="45"/>
      <c r="F185" s="45"/>
      <c r="G185" s="45"/>
      <c r="H185" s="28"/>
      <c r="I185" s="44"/>
    </row>
    <row r="186" spans="1:9" x14ac:dyDescent="0.25">
      <c r="A186" s="52"/>
      <c r="B186" s="43"/>
      <c r="C186" s="45"/>
      <c r="D186" s="45"/>
      <c r="E186" s="45"/>
      <c r="F186" s="45"/>
      <c r="G186" s="45"/>
      <c r="H186" s="28"/>
      <c r="I186" s="44"/>
    </row>
    <row r="187" spans="1:9" x14ac:dyDescent="0.25">
      <c r="A187" s="52"/>
      <c r="B187" s="43"/>
      <c r="C187" s="45"/>
      <c r="D187" s="45"/>
      <c r="E187" s="45"/>
      <c r="F187" s="45"/>
      <c r="G187" s="45"/>
      <c r="H187" s="28"/>
      <c r="I187" s="44"/>
    </row>
    <row r="188" spans="1:9" x14ac:dyDescent="0.25">
      <c r="A188" s="52"/>
      <c r="B188" s="43"/>
      <c r="C188" s="45"/>
      <c r="D188" s="45"/>
      <c r="E188" s="45"/>
      <c r="F188" s="45"/>
      <c r="G188" s="45"/>
      <c r="H188" s="28"/>
      <c r="I188" s="44"/>
    </row>
    <row r="189" spans="1:9" x14ac:dyDescent="0.25">
      <c r="A189" s="52"/>
      <c r="B189" s="43"/>
      <c r="C189" s="45"/>
      <c r="D189" s="45"/>
      <c r="E189" s="45"/>
      <c r="F189" s="45"/>
      <c r="G189" s="45"/>
      <c r="H189" s="28"/>
      <c r="I189" s="44"/>
    </row>
    <row r="190" spans="1:9" x14ac:dyDescent="0.25">
      <c r="A190" s="52"/>
      <c r="B190" s="43"/>
      <c r="C190" s="45"/>
      <c r="D190" s="45"/>
      <c r="E190" s="45"/>
      <c r="F190" s="45"/>
      <c r="G190" s="45"/>
      <c r="H190" s="28"/>
      <c r="I190" s="44"/>
    </row>
    <row r="191" spans="1:9" x14ac:dyDescent="0.25">
      <c r="A191" s="52"/>
      <c r="B191" s="43"/>
      <c r="C191" s="45"/>
      <c r="D191" s="45"/>
      <c r="E191" s="45"/>
      <c r="F191" s="45"/>
      <c r="G191" s="45"/>
      <c r="H191" s="28"/>
      <c r="I191" s="44"/>
    </row>
    <row r="192" spans="1:9" x14ac:dyDescent="0.25">
      <c r="A192" s="52"/>
      <c r="B192" s="43"/>
      <c r="C192" s="45"/>
      <c r="D192" s="45"/>
      <c r="E192" s="45"/>
      <c r="F192" s="45"/>
      <c r="G192" s="45"/>
      <c r="H192" s="28"/>
      <c r="I192" s="44"/>
    </row>
    <row r="193" spans="1:9" x14ac:dyDescent="0.25">
      <c r="A193" s="52"/>
      <c r="B193" s="43"/>
      <c r="C193" s="45"/>
      <c r="D193" s="45"/>
      <c r="E193" s="45"/>
      <c r="F193" s="45"/>
      <c r="G193" s="45"/>
      <c r="H193" s="28"/>
      <c r="I193" s="44"/>
    </row>
    <row r="194" spans="1:9" x14ac:dyDescent="0.25">
      <c r="A194" s="52"/>
      <c r="B194" s="43"/>
      <c r="C194" s="45"/>
      <c r="D194" s="45"/>
      <c r="E194" s="45"/>
      <c r="F194" s="45"/>
      <c r="G194" s="45"/>
      <c r="H194" s="28"/>
      <c r="I194" s="44"/>
    </row>
    <row r="195" spans="1:9" x14ac:dyDescent="0.25">
      <c r="A195" s="52"/>
      <c r="B195" s="43"/>
      <c r="C195" s="45"/>
      <c r="D195" s="45"/>
      <c r="E195" s="45"/>
      <c r="F195" s="45"/>
      <c r="G195" s="45"/>
      <c r="H195" s="28"/>
      <c r="I195" s="44"/>
    </row>
    <row r="196" spans="1:9" x14ac:dyDescent="0.25">
      <c r="A196" s="52"/>
      <c r="B196" s="43"/>
      <c r="C196" s="45"/>
      <c r="D196" s="45"/>
      <c r="E196" s="45"/>
      <c r="F196" s="45"/>
      <c r="G196" s="45"/>
      <c r="H196" s="28"/>
      <c r="I196" s="44"/>
    </row>
    <row r="197" spans="1:9" x14ac:dyDescent="0.25">
      <c r="A197" s="52"/>
      <c r="B197" s="43"/>
      <c r="C197" s="45"/>
      <c r="D197" s="45"/>
      <c r="E197" s="45"/>
      <c r="F197" s="45"/>
      <c r="G197" s="45"/>
      <c r="H197" s="28"/>
      <c r="I197" s="44"/>
    </row>
    <row r="198" spans="1:9" x14ac:dyDescent="0.25">
      <c r="A198" s="52"/>
      <c r="B198" s="43"/>
      <c r="C198" s="45"/>
      <c r="D198" s="45"/>
      <c r="E198" s="45"/>
      <c r="F198" s="45"/>
      <c r="G198" s="45"/>
      <c r="H198" s="28"/>
      <c r="I198" s="44"/>
    </row>
    <row r="199" spans="1:9" x14ac:dyDescent="0.25">
      <c r="A199" s="52"/>
      <c r="B199" s="43"/>
      <c r="C199" s="45"/>
      <c r="D199" s="45"/>
      <c r="E199" s="45"/>
      <c r="F199" s="45"/>
      <c r="G199" s="45"/>
      <c r="H199" s="28"/>
      <c r="I199" s="44"/>
    </row>
    <row r="200" spans="1:9" x14ac:dyDescent="0.25">
      <c r="A200" s="52"/>
      <c r="B200" s="43"/>
      <c r="C200" s="45"/>
      <c r="D200" s="45"/>
      <c r="E200" s="45"/>
      <c r="F200" s="45"/>
      <c r="G200" s="45"/>
      <c r="H200" s="28"/>
      <c r="I200" s="44"/>
    </row>
    <row r="201" spans="1:9" x14ac:dyDescent="0.25">
      <c r="A201" s="52"/>
      <c r="B201" s="43"/>
      <c r="C201" s="45"/>
      <c r="D201" s="45"/>
      <c r="E201" s="45"/>
      <c r="F201" s="45"/>
      <c r="G201" s="45"/>
      <c r="H201" s="28"/>
      <c r="I201" s="44"/>
    </row>
    <row r="202" spans="1:9" x14ac:dyDescent="0.25">
      <c r="A202" s="52"/>
      <c r="B202" s="43"/>
      <c r="C202" s="45"/>
      <c r="D202" s="45"/>
      <c r="E202" s="45"/>
      <c r="F202" s="45"/>
      <c r="G202" s="45"/>
      <c r="H202" s="28"/>
      <c r="I202" s="44"/>
    </row>
    <row r="203" spans="1:9" x14ac:dyDescent="0.25">
      <c r="A203" s="52"/>
      <c r="B203" s="43"/>
      <c r="C203" s="45"/>
      <c r="D203" s="45"/>
      <c r="E203" s="45"/>
      <c r="F203" s="45"/>
      <c r="G203" s="45"/>
      <c r="H203" s="28"/>
      <c r="I203" s="44"/>
    </row>
    <row r="204" spans="1:9" x14ac:dyDescent="0.25">
      <c r="A204" s="52"/>
      <c r="B204" s="43"/>
      <c r="C204" s="45"/>
      <c r="D204" s="45"/>
      <c r="E204" s="45"/>
      <c r="F204" s="45"/>
      <c r="G204" s="45"/>
      <c r="H204" s="28"/>
      <c r="I204" s="44"/>
    </row>
    <row r="205" spans="1:9" x14ac:dyDescent="0.25">
      <c r="A205" s="52"/>
      <c r="B205" s="43"/>
      <c r="C205" s="45"/>
      <c r="D205" s="45"/>
      <c r="E205" s="45"/>
      <c r="F205" s="45"/>
      <c r="G205" s="45"/>
      <c r="H205" s="28"/>
      <c r="I205" s="44"/>
    </row>
    <row r="206" spans="1:9" x14ac:dyDescent="0.25">
      <c r="A206" s="52"/>
      <c r="B206" s="43"/>
      <c r="C206" s="45"/>
      <c r="D206" s="45"/>
      <c r="E206" s="45"/>
      <c r="F206" s="45"/>
      <c r="G206" s="45"/>
      <c r="H206" s="28"/>
      <c r="I206" s="44"/>
    </row>
    <row r="207" spans="1:9" x14ac:dyDescent="0.25">
      <c r="A207" s="52"/>
      <c r="B207" s="43"/>
      <c r="C207" s="45"/>
      <c r="D207" s="45"/>
      <c r="E207" s="45"/>
      <c r="F207" s="45"/>
      <c r="G207" s="45"/>
      <c r="H207" s="28"/>
      <c r="I207" s="44"/>
    </row>
    <row r="208" spans="1:9" x14ac:dyDescent="0.25">
      <c r="A208" s="52"/>
      <c r="B208" s="43"/>
      <c r="C208" s="45"/>
      <c r="D208" s="45"/>
      <c r="E208" s="45"/>
      <c r="F208" s="45"/>
      <c r="G208" s="45"/>
      <c r="H208" s="28"/>
      <c r="I208" s="44"/>
    </row>
    <row r="209" spans="1:9" x14ac:dyDescent="0.25">
      <c r="A209" s="52"/>
      <c r="B209" s="43"/>
      <c r="C209" s="45"/>
      <c r="D209" s="45"/>
      <c r="E209" s="45"/>
      <c r="F209" s="45"/>
      <c r="G209" s="45"/>
      <c r="H209" s="28"/>
      <c r="I209" s="44"/>
    </row>
    <row r="210" spans="1:9" x14ac:dyDescent="0.25">
      <c r="A210" s="52"/>
      <c r="B210" s="43"/>
      <c r="C210" s="45"/>
      <c r="D210" s="45"/>
      <c r="E210" s="45"/>
      <c r="F210" s="45"/>
      <c r="G210" s="45"/>
      <c r="H210" s="28"/>
      <c r="I210" s="44"/>
    </row>
    <row r="211" spans="1:9" x14ac:dyDescent="0.25">
      <c r="A211" s="52"/>
      <c r="B211" s="43"/>
      <c r="C211" s="45"/>
      <c r="D211" s="45"/>
      <c r="E211" s="45"/>
      <c r="F211" s="45"/>
      <c r="G211" s="45"/>
      <c r="H211" s="28"/>
      <c r="I211" s="44"/>
    </row>
    <row r="212" spans="1:9" x14ac:dyDescent="0.25">
      <c r="A212" s="52"/>
      <c r="B212" s="43"/>
      <c r="C212" s="45"/>
      <c r="D212" s="45"/>
      <c r="E212" s="45"/>
      <c r="F212" s="45"/>
      <c r="G212" s="45"/>
      <c r="H212" s="28"/>
      <c r="I212" s="44"/>
    </row>
    <row r="213" spans="1:9" x14ac:dyDescent="0.25">
      <c r="A213" s="52"/>
      <c r="B213" s="43"/>
      <c r="C213" s="45"/>
      <c r="D213" s="45"/>
      <c r="E213" s="45"/>
      <c r="F213" s="45"/>
      <c r="G213" s="45"/>
      <c r="H213" s="28"/>
      <c r="I213" s="44"/>
    </row>
    <row r="214" spans="1:9" x14ac:dyDescent="0.25">
      <c r="A214" s="52"/>
      <c r="B214" s="43"/>
      <c r="C214" s="45"/>
      <c r="D214" s="45"/>
      <c r="E214" s="45"/>
      <c r="F214" s="45"/>
      <c r="G214" s="45"/>
      <c r="H214" s="28"/>
      <c r="I214" s="44"/>
    </row>
    <row r="215" spans="1:9" x14ac:dyDescent="0.25">
      <c r="A215" s="52"/>
      <c r="B215" s="43"/>
      <c r="C215" s="45"/>
      <c r="D215" s="45"/>
      <c r="E215" s="45"/>
      <c r="F215" s="45"/>
      <c r="G215" s="45"/>
      <c r="H215" s="28"/>
      <c r="I215" s="44"/>
    </row>
    <row r="216" spans="1:9" x14ac:dyDescent="0.25">
      <c r="A216" s="52"/>
      <c r="B216" s="43"/>
      <c r="C216" s="45"/>
      <c r="D216" s="45"/>
      <c r="E216" s="45"/>
      <c r="F216" s="45"/>
      <c r="G216" s="45"/>
      <c r="H216" s="28"/>
      <c r="I216" s="44"/>
    </row>
    <row r="217" spans="1:9" x14ac:dyDescent="0.25">
      <c r="A217" s="52"/>
      <c r="B217" s="43"/>
      <c r="C217" s="45"/>
      <c r="D217" s="45"/>
      <c r="E217" s="45"/>
      <c r="F217" s="45"/>
      <c r="G217" s="45"/>
      <c r="H217" s="28"/>
      <c r="I217" s="44"/>
    </row>
    <row r="218" spans="1:9" x14ac:dyDescent="0.25">
      <c r="A218" s="52"/>
      <c r="B218" s="43"/>
      <c r="C218" s="45"/>
      <c r="D218" s="45"/>
      <c r="E218" s="45"/>
      <c r="F218" s="45"/>
      <c r="G218" s="45"/>
      <c r="H218" s="28"/>
      <c r="I218" s="44"/>
    </row>
    <row r="219" spans="1:9" x14ac:dyDescent="0.25">
      <c r="A219" s="52"/>
      <c r="B219" s="43"/>
      <c r="C219" s="45"/>
      <c r="D219" s="45"/>
      <c r="E219" s="45"/>
      <c r="F219" s="45"/>
      <c r="G219" s="45"/>
      <c r="H219" s="28"/>
      <c r="I219" s="44"/>
    </row>
  </sheetData>
  <mergeCells count="1">
    <mergeCell ref="C1:G1"/>
  </mergeCells>
  <phoneticPr fontId="3" type="noConversion"/>
  <conditionalFormatting sqref="B3:G4 I3:I4 B6:G6 B8:G8 B10:G10 B12:G12 B14:G14 B16:G16 B18:G18 B20:G20 B22:G22 B24:G24 B26:G26 B28:G28 B30:G30 B32:G32 C34:G34 B36:G36 B40:G40 B42:G42 B44:G44 B46:G46 B48:G48 B50:G50 B52:G52 B54:G54 B56:G56 B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B38:G38">
    <cfRule type="expression" dxfId="403" priority="104" stopIfTrue="1">
      <formula>MOD(ROW(),2)=0</formula>
    </cfRule>
  </conditionalFormatting>
  <conditionalFormatting sqref="H3:H4 H6 H8 H10 H12 H14 H16 H18 H20 H22 H24 H26 H28 H30 H32 H34 H36 H38 H42 H44 H46 H48 H50 H52 H54 H56 H58 H60 H62 H64 H66 H68 H70 H72 H74 H76 H78 H80 H82 H84 H86 H88 H90 H92 H94 H96 H98 H100 H102 H104 H106 H108 H110 H112 H114 H116 H118 H120 H122 H124 H126 H128 H130 H132 H134 H136 H138 H140 H142 H144 H146 H148 H150 H40">
    <cfRule type="expression" dxfId="402" priority="84" stopIfTrue="1">
      <formula>MOD(ROW(),2)=0</formula>
    </cfRule>
  </conditionalFormatting>
  <conditionalFormatting sqref="H4 H6 H8 H10 H12 H14 H16 H18 H20 H22 H24 H26 H28 H30 H32 H34 H36 H38 H42 H44 H46 H48 H50 H52 H54 H56 H58 H60 H62 H64 H66 H68 H70 H72 H74 H76 H78 H80 H82 H84 H86 H88 H90 H92 H94 H96 H98 H100 H102 H104 H106 H108 H110 H112 H114 H116 H118 H120 H122 H124 H126 H128 H130 H132 H134 H136 H138 H140 H142 H144 H146 H148 H150 H40">
    <cfRule type="expression" dxfId="401" priority="83" stopIfTrue="1">
      <formula>MOD(ROW(),2)=0</formula>
    </cfRule>
  </conditionalFormatting>
  <conditionalFormatting sqref="B5">
    <cfRule type="expression" dxfId="400" priority="81" stopIfTrue="1">
      <formula>MOD(ROW(),2)=0</formula>
    </cfRule>
  </conditionalFormatting>
  <conditionalFormatting sqref="B7">
    <cfRule type="expression" dxfId="399" priority="80" stopIfTrue="1">
      <formula>MOD(ROW(),2)=0</formula>
    </cfRule>
  </conditionalFormatting>
  <conditionalFormatting sqref="B9">
    <cfRule type="expression" dxfId="398" priority="79" stopIfTrue="1">
      <formula>MOD(ROW(),2)=0</formula>
    </cfRule>
  </conditionalFormatting>
  <conditionalFormatting sqref="B11">
    <cfRule type="expression" dxfId="397" priority="78" stopIfTrue="1">
      <formula>MOD(ROW(),2)=0</formula>
    </cfRule>
  </conditionalFormatting>
  <conditionalFormatting sqref="B13">
    <cfRule type="expression" dxfId="396" priority="77" stopIfTrue="1">
      <formula>MOD(ROW(),2)=0</formula>
    </cfRule>
  </conditionalFormatting>
  <conditionalFormatting sqref="B15">
    <cfRule type="expression" dxfId="395" priority="76" stopIfTrue="1">
      <formula>MOD(ROW(),2)=0</formula>
    </cfRule>
  </conditionalFormatting>
  <conditionalFormatting sqref="B17">
    <cfRule type="expression" dxfId="394" priority="75" stopIfTrue="1">
      <formula>MOD(ROW(),2)=0</formula>
    </cfRule>
  </conditionalFormatting>
  <conditionalFormatting sqref="B19">
    <cfRule type="expression" dxfId="393" priority="74" stopIfTrue="1">
      <formula>MOD(ROW(),2)=0</formula>
    </cfRule>
  </conditionalFormatting>
  <conditionalFormatting sqref="B21">
    <cfRule type="expression" dxfId="392" priority="73" stopIfTrue="1">
      <formula>MOD(ROW(),2)=0</formula>
    </cfRule>
  </conditionalFormatting>
  <conditionalFormatting sqref="B23">
    <cfRule type="expression" dxfId="391" priority="72" stopIfTrue="1">
      <formula>MOD(ROW(),2)=0</formula>
    </cfRule>
  </conditionalFormatting>
  <conditionalFormatting sqref="B25">
    <cfRule type="expression" dxfId="390" priority="71" stopIfTrue="1">
      <formula>MOD(ROW(),2)=0</formula>
    </cfRule>
  </conditionalFormatting>
  <conditionalFormatting sqref="B27">
    <cfRule type="expression" dxfId="389" priority="70" stopIfTrue="1">
      <formula>MOD(ROW(),2)=0</formula>
    </cfRule>
  </conditionalFormatting>
  <conditionalFormatting sqref="B29">
    <cfRule type="expression" dxfId="388" priority="69" stopIfTrue="1">
      <formula>MOD(ROW(),2)=0</formula>
    </cfRule>
  </conditionalFormatting>
  <conditionalFormatting sqref="B31">
    <cfRule type="expression" dxfId="387" priority="68" stopIfTrue="1">
      <formula>MOD(ROW(),2)=0</formula>
    </cfRule>
  </conditionalFormatting>
  <conditionalFormatting sqref="B33:B34">
    <cfRule type="expression" dxfId="386" priority="67" stopIfTrue="1">
      <formula>MOD(ROW(),2)=0</formula>
    </cfRule>
  </conditionalFormatting>
  <conditionalFormatting sqref="B35">
    <cfRule type="expression" dxfId="385" priority="66" stopIfTrue="1">
      <formula>MOD(ROW(),2)=0</formula>
    </cfRule>
  </conditionalFormatting>
  <conditionalFormatting sqref="B37">
    <cfRule type="expression" dxfId="384" priority="65" stopIfTrue="1">
      <formula>MOD(ROW(),2)=0</formula>
    </cfRule>
  </conditionalFormatting>
  <conditionalFormatting sqref="B39">
    <cfRule type="expression" dxfId="383" priority="64" stopIfTrue="1">
      <formula>MOD(ROW(),2)=0</formula>
    </cfRule>
  </conditionalFormatting>
  <conditionalFormatting sqref="B41">
    <cfRule type="expression" dxfId="382" priority="63" stopIfTrue="1">
      <formula>MOD(ROW(),2)=0</formula>
    </cfRule>
  </conditionalFormatting>
  <conditionalFormatting sqref="B43">
    <cfRule type="expression" dxfId="381" priority="62" stopIfTrue="1">
      <formula>MOD(ROW(),2)=0</formula>
    </cfRule>
  </conditionalFormatting>
  <conditionalFormatting sqref="B45">
    <cfRule type="expression" dxfId="380" priority="61" stopIfTrue="1">
      <formula>MOD(ROW(),2)=0</formula>
    </cfRule>
  </conditionalFormatting>
  <conditionalFormatting sqref="B47">
    <cfRule type="expression" dxfId="379" priority="60" stopIfTrue="1">
      <formula>MOD(ROW(),2)=0</formula>
    </cfRule>
  </conditionalFormatting>
  <conditionalFormatting sqref="B49">
    <cfRule type="expression" dxfId="378" priority="59" stopIfTrue="1">
      <formula>MOD(ROW(),2)=0</formula>
    </cfRule>
  </conditionalFormatting>
  <conditionalFormatting sqref="B51">
    <cfRule type="expression" dxfId="377" priority="58" stopIfTrue="1">
      <formula>MOD(ROW(),2)=0</formula>
    </cfRule>
  </conditionalFormatting>
  <conditionalFormatting sqref="B53">
    <cfRule type="expression" dxfId="376" priority="57" stopIfTrue="1">
      <formula>MOD(ROW(),2)=0</formula>
    </cfRule>
  </conditionalFormatting>
  <conditionalFormatting sqref="B55">
    <cfRule type="expression" dxfId="375" priority="56" stopIfTrue="1">
      <formula>MOD(ROW(),2)=0</formula>
    </cfRule>
  </conditionalFormatting>
  <conditionalFormatting sqref="B57">
    <cfRule type="expression" dxfId="374" priority="55" stopIfTrue="1">
      <formula>MOD(ROW(),2)=0</formula>
    </cfRule>
  </conditionalFormatting>
  <conditionalFormatting sqref="H5">
    <cfRule type="expression" dxfId="373" priority="54" stopIfTrue="1">
      <formula>MOD(ROW(),2)=0</formula>
    </cfRule>
  </conditionalFormatting>
  <conditionalFormatting sqref="H5">
    <cfRule type="expression" dxfId="372" priority="53" stopIfTrue="1">
      <formula>MOD(ROW(),2)=0</formula>
    </cfRule>
  </conditionalFormatting>
  <conditionalFormatting sqref="H7">
    <cfRule type="expression" dxfId="371" priority="52" stopIfTrue="1">
      <formula>MOD(ROW(),2)=0</formula>
    </cfRule>
  </conditionalFormatting>
  <conditionalFormatting sqref="H7">
    <cfRule type="expression" dxfId="370" priority="51" stopIfTrue="1">
      <formula>MOD(ROW(),2)=0</formula>
    </cfRule>
  </conditionalFormatting>
  <conditionalFormatting sqref="H9">
    <cfRule type="expression" dxfId="369" priority="50" stopIfTrue="1">
      <formula>MOD(ROW(),2)=0</formula>
    </cfRule>
  </conditionalFormatting>
  <conditionalFormatting sqref="H9">
    <cfRule type="expression" dxfId="368" priority="49" stopIfTrue="1">
      <formula>MOD(ROW(),2)=0</formula>
    </cfRule>
  </conditionalFormatting>
  <conditionalFormatting sqref="H11">
    <cfRule type="expression" dxfId="367" priority="48" stopIfTrue="1">
      <formula>MOD(ROW(),2)=0</formula>
    </cfRule>
  </conditionalFormatting>
  <conditionalFormatting sqref="H11">
    <cfRule type="expression" dxfId="366" priority="47" stopIfTrue="1">
      <formula>MOD(ROW(),2)=0</formula>
    </cfRule>
  </conditionalFormatting>
  <conditionalFormatting sqref="H13">
    <cfRule type="expression" dxfId="365" priority="46" stopIfTrue="1">
      <formula>MOD(ROW(),2)=0</formula>
    </cfRule>
  </conditionalFormatting>
  <conditionalFormatting sqref="H13">
    <cfRule type="expression" dxfId="364" priority="45" stopIfTrue="1">
      <formula>MOD(ROW(),2)=0</formula>
    </cfRule>
  </conditionalFormatting>
  <conditionalFormatting sqref="H15">
    <cfRule type="expression" dxfId="363" priority="44" stopIfTrue="1">
      <formula>MOD(ROW(),2)=0</formula>
    </cfRule>
  </conditionalFormatting>
  <conditionalFormatting sqref="H15">
    <cfRule type="expression" dxfId="362" priority="43" stopIfTrue="1">
      <formula>MOD(ROW(),2)=0</formula>
    </cfRule>
  </conditionalFormatting>
  <conditionalFormatting sqref="H17">
    <cfRule type="expression" dxfId="361" priority="42" stopIfTrue="1">
      <formula>MOD(ROW(),2)=0</formula>
    </cfRule>
  </conditionalFormatting>
  <conditionalFormatting sqref="H17">
    <cfRule type="expression" dxfId="360" priority="41" stopIfTrue="1">
      <formula>MOD(ROW(),2)=0</formula>
    </cfRule>
  </conditionalFormatting>
  <conditionalFormatting sqref="H19">
    <cfRule type="expression" dxfId="359" priority="40" stopIfTrue="1">
      <formula>MOD(ROW(),2)=0</formula>
    </cfRule>
  </conditionalFormatting>
  <conditionalFormatting sqref="H19">
    <cfRule type="expression" dxfId="358" priority="39" stopIfTrue="1">
      <formula>MOD(ROW(),2)=0</formula>
    </cfRule>
  </conditionalFormatting>
  <conditionalFormatting sqref="H21">
    <cfRule type="expression" dxfId="357" priority="38" stopIfTrue="1">
      <formula>MOD(ROW(),2)=0</formula>
    </cfRule>
  </conditionalFormatting>
  <conditionalFormatting sqref="H21">
    <cfRule type="expression" dxfId="356" priority="37" stopIfTrue="1">
      <formula>MOD(ROW(),2)=0</formula>
    </cfRule>
  </conditionalFormatting>
  <conditionalFormatting sqref="H23">
    <cfRule type="expression" dxfId="355" priority="36" stopIfTrue="1">
      <formula>MOD(ROW(),2)=0</formula>
    </cfRule>
  </conditionalFormatting>
  <conditionalFormatting sqref="H23">
    <cfRule type="expression" dxfId="354" priority="35" stopIfTrue="1">
      <formula>MOD(ROW(),2)=0</formula>
    </cfRule>
  </conditionalFormatting>
  <conditionalFormatting sqref="H25">
    <cfRule type="expression" dxfId="353" priority="34" stopIfTrue="1">
      <formula>MOD(ROW(),2)=0</formula>
    </cfRule>
  </conditionalFormatting>
  <conditionalFormatting sqref="H25">
    <cfRule type="expression" dxfId="352" priority="33" stopIfTrue="1">
      <formula>MOD(ROW(),2)=0</formula>
    </cfRule>
  </conditionalFormatting>
  <conditionalFormatting sqref="H27">
    <cfRule type="expression" dxfId="351" priority="32" stopIfTrue="1">
      <formula>MOD(ROW(),2)=0</formula>
    </cfRule>
  </conditionalFormatting>
  <conditionalFormatting sqref="H27">
    <cfRule type="expression" dxfId="350" priority="31" stopIfTrue="1">
      <formula>MOD(ROW(),2)=0</formula>
    </cfRule>
  </conditionalFormatting>
  <conditionalFormatting sqref="H29">
    <cfRule type="expression" dxfId="349" priority="30" stopIfTrue="1">
      <formula>MOD(ROW(),2)=0</formula>
    </cfRule>
  </conditionalFormatting>
  <conditionalFormatting sqref="H29">
    <cfRule type="expression" dxfId="348" priority="29" stopIfTrue="1">
      <formula>MOD(ROW(),2)=0</formula>
    </cfRule>
  </conditionalFormatting>
  <conditionalFormatting sqref="H31">
    <cfRule type="expression" dxfId="347" priority="28" stopIfTrue="1">
      <formula>MOD(ROW(),2)=0</formula>
    </cfRule>
  </conditionalFormatting>
  <conditionalFormatting sqref="H31">
    <cfRule type="expression" dxfId="346" priority="27" stopIfTrue="1">
      <formula>MOD(ROW(),2)=0</formula>
    </cfRule>
  </conditionalFormatting>
  <conditionalFormatting sqref="H33">
    <cfRule type="expression" dxfId="345" priority="26" stopIfTrue="1">
      <formula>MOD(ROW(),2)=0</formula>
    </cfRule>
  </conditionalFormatting>
  <conditionalFormatting sqref="H33">
    <cfRule type="expression" dxfId="344" priority="25" stopIfTrue="1">
      <formula>MOD(ROW(),2)=0</formula>
    </cfRule>
  </conditionalFormatting>
  <conditionalFormatting sqref="H35">
    <cfRule type="expression" dxfId="343" priority="24" stopIfTrue="1">
      <formula>MOD(ROW(),2)=0</formula>
    </cfRule>
  </conditionalFormatting>
  <conditionalFormatting sqref="H35">
    <cfRule type="expression" dxfId="342" priority="23" stopIfTrue="1">
      <formula>MOD(ROW(),2)=0</formula>
    </cfRule>
  </conditionalFormatting>
  <conditionalFormatting sqref="H37">
    <cfRule type="expression" dxfId="341" priority="22" stopIfTrue="1">
      <formula>MOD(ROW(),2)=0</formula>
    </cfRule>
  </conditionalFormatting>
  <conditionalFormatting sqref="H37">
    <cfRule type="expression" dxfId="340" priority="21" stopIfTrue="1">
      <formula>MOD(ROW(),2)=0</formula>
    </cfRule>
  </conditionalFormatting>
  <conditionalFormatting sqref="H39">
    <cfRule type="expression" dxfId="339" priority="20" stopIfTrue="1">
      <formula>MOD(ROW(),2)=0</formula>
    </cfRule>
  </conditionalFormatting>
  <conditionalFormatting sqref="H39">
    <cfRule type="expression" dxfId="338" priority="19" stopIfTrue="1">
      <formula>MOD(ROW(),2)=0</formula>
    </cfRule>
  </conditionalFormatting>
  <conditionalFormatting sqref="H41">
    <cfRule type="expression" dxfId="337" priority="18" stopIfTrue="1">
      <formula>MOD(ROW(),2)=0</formula>
    </cfRule>
  </conditionalFormatting>
  <conditionalFormatting sqref="H41">
    <cfRule type="expression" dxfId="336" priority="17" stopIfTrue="1">
      <formula>MOD(ROW(),2)=0</formula>
    </cfRule>
  </conditionalFormatting>
  <conditionalFormatting sqref="H43">
    <cfRule type="expression" dxfId="335" priority="16" stopIfTrue="1">
      <formula>MOD(ROW(),2)=0</formula>
    </cfRule>
  </conditionalFormatting>
  <conditionalFormatting sqref="H43">
    <cfRule type="expression" dxfId="334" priority="15" stopIfTrue="1">
      <formula>MOD(ROW(),2)=0</formula>
    </cfRule>
  </conditionalFormatting>
  <conditionalFormatting sqref="H45">
    <cfRule type="expression" dxfId="333" priority="14" stopIfTrue="1">
      <formula>MOD(ROW(),2)=0</formula>
    </cfRule>
  </conditionalFormatting>
  <conditionalFormatting sqref="H45">
    <cfRule type="expression" dxfId="332" priority="13" stopIfTrue="1">
      <formula>MOD(ROW(),2)=0</formula>
    </cfRule>
  </conditionalFormatting>
  <conditionalFormatting sqref="H47">
    <cfRule type="expression" dxfId="331" priority="12" stopIfTrue="1">
      <formula>MOD(ROW(),2)=0</formula>
    </cfRule>
  </conditionalFormatting>
  <conditionalFormatting sqref="H47">
    <cfRule type="expression" dxfId="330" priority="11" stopIfTrue="1">
      <formula>MOD(ROW(),2)=0</formula>
    </cfRule>
  </conditionalFormatting>
  <conditionalFormatting sqref="H49">
    <cfRule type="expression" dxfId="329" priority="10" stopIfTrue="1">
      <formula>MOD(ROW(),2)=0</formula>
    </cfRule>
  </conditionalFormatting>
  <conditionalFormatting sqref="H49">
    <cfRule type="expression" dxfId="328" priority="9" stopIfTrue="1">
      <formula>MOD(ROW(),2)=0</formula>
    </cfRule>
  </conditionalFormatting>
  <conditionalFormatting sqref="H51">
    <cfRule type="expression" dxfId="327" priority="8" stopIfTrue="1">
      <formula>MOD(ROW(),2)=0</formula>
    </cfRule>
  </conditionalFormatting>
  <conditionalFormatting sqref="H51">
    <cfRule type="expression" dxfId="326" priority="7" stopIfTrue="1">
      <formula>MOD(ROW(),2)=0</formula>
    </cfRule>
  </conditionalFormatting>
  <conditionalFormatting sqref="H53">
    <cfRule type="expression" dxfId="325" priority="6" stopIfTrue="1">
      <formula>MOD(ROW(),2)=0</formula>
    </cfRule>
  </conditionalFormatting>
  <conditionalFormatting sqref="H53">
    <cfRule type="expression" dxfId="324" priority="5" stopIfTrue="1">
      <formula>MOD(ROW(),2)=0</formula>
    </cfRule>
  </conditionalFormatting>
  <conditionalFormatting sqref="H55">
    <cfRule type="expression" dxfId="323" priority="4" stopIfTrue="1">
      <formula>MOD(ROW(),2)=0</formula>
    </cfRule>
  </conditionalFormatting>
  <conditionalFormatting sqref="H55">
    <cfRule type="expression" dxfId="322" priority="3" stopIfTrue="1">
      <formula>MOD(ROW(),2)=0</formula>
    </cfRule>
  </conditionalFormatting>
  <conditionalFormatting sqref="H57">
    <cfRule type="expression" dxfId="321" priority="2" stopIfTrue="1">
      <formula>MOD(ROW(),2)=0</formula>
    </cfRule>
  </conditionalFormatting>
  <conditionalFormatting sqref="H57">
    <cfRule type="expression" dxfId="320" priority="1" stopIfTrue="1">
      <formula>MOD(ROW(),2)=0</formula>
    </cfRule>
  </conditionalFormatting>
  <pageMargins left="0.75" right="0.75" top="1" bottom="1" header="0.5" footer="0.5"/>
  <pageSetup orientation="portrait"/>
  <headerFooter alignWithMargins="0">
    <oddHeader>&amp;C&amp;"Arial,Bold"&amp;16JV Figures</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219"/>
  <sheetViews>
    <sheetView zoomScale="110" zoomScaleNormal="110" zoomScalePageLayoutView="110" workbookViewId="0">
      <pane xSplit="1" ySplit="2" topLeftCell="B43" activePane="bottomRight" state="frozen"/>
      <selection sqref="A1:C1"/>
      <selection pane="topRight" sqref="A1:C1"/>
      <selection pane="bottomLeft" sqref="A1:C1"/>
      <selection pane="bottomRight" activeCell="H57" sqref="H57"/>
    </sheetView>
  </sheetViews>
  <sheetFormatPr defaultColWidth="8.85546875" defaultRowHeight="15.75" x14ac:dyDescent="0.25"/>
  <cols>
    <col min="1" max="1" width="12.7109375" style="51" customWidth="1"/>
    <col min="2" max="2" width="12.7109375" style="8" customWidth="1"/>
    <col min="3" max="7" width="12.7109375" style="5" customWidth="1"/>
    <col min="8" max="8" width="12.7109375" style="14" customWidth="1"/>
    <col min="9" max="9" width="12.7109375" style="11" customWidth="1"/>
  </cols>
  <sheetData>
    <row r="1" spans="1:11" ht="16.5" thickTop="1" x14ac:dyDescent="0.25">
      <c r="B1" s="20" t="s">
        <v>6</v>
      </c>
      <c r="C1" s="111" t="s">
        <v>50</v>
      </c>
      <c r="D1" s="112"/>
      <c r="E1" s="112"/>
      <c r="F1" s="112"/>
      <c r="G1" s="112"/>
      <c r="H1" s="12"/>
      <c r="I1" s="10"/>
      <c r="K1" s="75"/>
    </row>
    <row r="2" spans="1:11" s="63" customFormat="1" ht="30" x14ac:dyDescent="0.2">
      <c r="A2" s="59" t="s">
        <v>13</v>
      </c>
      <c r="B2" s="60" t="s">
        <v>0</v>
      </c>
      <c r="C2" s="61" t="s">
        <v>43</v>
      </c>
      <c r="D2" s="61" t="s">
        <v>44</v>
      </c>
      <c r="E2" s="61" t="s">
        <v>45</v>
      </c>
      <c r="F2" s="61" t="s">
        <v>46</v>
      </c>
      <c r="G2" s="61" t="s">
        <v>47</v>
      </c>
      <c r="H2" s="62" t="s">
        <v>1</v>
      </c>
      <c r="I2" s="58" t="s">
        <v>15</v>
      </c>
      <c r="K2" s="75"/>
    </row>
    <row r="3" spans="1:11" x14ac:dyDescent="0.25">
      <c r="A3" s="103">
        <v>1</v>
      </c>
      <c r="B3" s="7">
        <v>1.8</v>
      </c>
      <c r="C3" s="50">
        <v>57</v>
      </c>
      <c r="D3" s="50">
        <v>52</v>
      </c>
      <c r="E3" s="50">
        <v>54</v>
      </c>
      <c r="F3" s="50">
        <v>55</v>
      </c>
      <c r="G3" s="50">
        <v>53</v>
      </c>
      <c r="H3" s="13">
        <f>IF(B3="","",IF(K3=5,(SUM(C3:G3)-MAX(C3:G3)-MIN(C3:G3))/3,IF(K3=4,(SUM(C3:G3)-MAX(C3:G3))/3,SUM(C3:G3)/3))*B3/7.6)</f>
        <v>12.789473684210527</v>
      </c>
      <c r="I3" s="23"/>
      <c r="K3" s="76">
        <f>COUNT(C3:G3)</f>
        <v>5</v>
      </c>
    </row>
    <row r="4" spans="1:11" x14ac:dyDescent="0.25">
      <c r="A4" s="104">
        <v>2</v>
      </c>
      <c r="B4" s="81">
        <f>IF(A3="","",B$3)</f>
        <v>1.8</v>
      </c>
      <c r="C4" s="83">
        <v>54</v>
      </c>
      <c r="D4" s="83">
        <v>54</v>
      </c>
      <c r="E4" s="83">
        <v>54</v>
      </c>
      <c r="F4" s="83">
        <v>52</v>
      </c>
      <c r="G4" s="83">
        <v>51</v>
      </c>
      <c r="H4" s="78">
        <f t="shared" ref="H4:H57" si="0">IF(B4="","",IF(K4=5,(SUM(C4:G4)-MAX(C4:G4)-MIN(C4:G4))/3,IF(K4=4,(SUM(C4:G4)-MAX(C4:G4))/3,SUM(C4:G4)/3))*B4/7.6)</f>
        <v>12.631578947368421</v>
      </c>
      <c r="I4" s="84"/>
      <c r="K4" s="76">
        <f t="shared" ref="K4:K67" si="1">COUNT(C4:G4)</f>
        <v>5</v>
      </c>
    </row>
    <row r="5" spans="1:11" x14ac:dyDescent="0.25">
      <c r="A5" s="105">
        <v>3</v>
      </c>
      <c r="B5" s="7">
        <v>1.8</v>
      </c>
      <c r="C5" s="72">
        <v>56</v>
      </c>
      <c r="D5" s="72">
        <v>53</v>
      </c>
      <c r="E5" s="72">
        <v>52</v>
      </c>
      <c r="F5" s="72">
        <v>55</v>
      </c>
      <c r="G5" s="72">
        <v>52</v>
      </c>
      <c r="H5" s="78">
        <f t="shared" si="0"/>
        <v>12.631578947368421</v>
      </c>
      <c r="I5" s="73"/>
      <c r="K5" s="76">
        <f t="shared" si="1"/>
        <v>5</v>
      </c>
    </row>
    <row r="6" spans="1:11" x14ac:dyDescent="0.25">
      <c r="A6" s="104">
        <v>4</v>
      </c>
      <c r="B6" s="81">
        <f>IF(A5="","",B$3)</f>
        <v>1.8</v>
      </c>
      <c r="C6" s="83">
        <v>56</v>
      </c>
      <c r="D6" s="83">
        <v>57</v>
      </c>
      <c r="E6" s="83">
        <v>56</v>
      </c>
      <c r="F6" s="83">
        <v>56</v>
      </c>
      <c r="G6" s="83">
        <v>56</v>
      </c>
      <c r="H6" s="78">
        <f t="shared" ref="H6" si="2">IF(B6="","",IF(K6=5,(SUM(C6:G6)-MAX(C6:G6)-MIN(C6:G6))/3,IF(K6=4,(SUM(C6:G6)-MAX(C6:G6))/3,SUM(C6:G6)/3))*B6/7.6)</f>
        <v>13.263157894736842</v>
      </c>
      <c r="I6" s="84"/>
      <c r="K6" s="76">
        <f t="shared" si="1"/>
        <v>5</v>
      </c>
    </row>
    <row r="7" spans="1:11" x14ac:dyDescent="0.25">
      <c r="A7" s="105">
        <v>5</v>
      </c>
      <c r="B7" s="7">
        <v>1.8</v>
      </c>
      <c r="C7" s="72">
        <v>60</v>
      </c>
      <c r="D7" s="72">
        <v>58</v>
      </c>
      <c r="E7" s="72">
        <v>60</v>
      </c>
      <c r="F7" s="72">
        <v>63</v>
      </c>
      <c r="G7" s="72">
        <v>60</v>
      </c>
      <c r="H7" s="78">
        <f t="shared" si="0"/>
        <v>14.210526315789474</v>
      </c>
      <c r="I7" s="73"/>
      <c r="K7" s="76">
        <f t="shared" si="1"/>
        <v>5</v>
      </c>
    </row>
    <row r="8" spans="1:11" x14ac:dyDescent="0.25">
      <c r="A8" s="104">
        <v>6</v>
      </c>
      <c r="B8" s="81">
        <f t="shared" ref="B8" si="3">IF(A7="","",B$3)</f>
        <v>1.8</v>
      </c>
      <c r="C8" s="83">
        <v>60</v>
      </c>
      <c r="D8" s="83">
        <v>54</v>
      </c>
      <c r="E8" s="83">
        <v>56</v>
      </c>
      <c r="F8" s="83">
        <v>56</v>
      </c>
      <c r="G8" s="83">
        <v>56</v>
      </c>
      <c r="H8" s="78">
        <f t="shared" ref="H8" si="4">IF(B8="","",IF(K8=5,(SUM(C8:G8)-MAX(C8:G8)-MIN(C8:G8))/3,IF(K8=4,(SUM(C8:G8)-MAX(C8:G8))/3,SUM(C8:G8)/3))*B8/7.6)</f>
        <v>13.263157894736842</v>
      </c>
      <c r="I8" s="84"/>
      <c r="K8" s="76">
        <f t="shared" si="1"/>
        <v>5</v>
      </c>
    </row>
    <row r="9" spans="1:11" x14ac:dyDescent="0.25">
      <c r="A9" s="105">
        <v>7</v>
      </c>
      <c r="B9" s="7">
        <v>1.8</v>
      </c>
      <c r="C9" s="72">
        <v>56</v>
      </c>
      <c r="D9" s="72">
        <v>58</v>
      </c>
      <c r="E9" s="72">
        <v>60</v>
      </c>
      <c r="F9" s="72">
        <v>58</v>
      </c>
      <c r="G9" s="72">
        <v>57</v>
      </c>
      <c r="H9" s="78">
        <f t="shared" si="0"/>
        <v>13.657894736842106</v>
      </c>
      <c r="I9" s="73"/>
      <c r="K9" s="76">
        <f t="shared" si="1"/>
        <v>5</v>
      </c>
    </row>
    <row r="10" spans="1:11" x14ac:dyDescent="0.25">
      <c r="A10" s="104">
        <v>8</v>
      </c>
      <c r="B10" s="81">
        <f t="shared" ref="B10" si="5">IF(A9="","",B$3)</f>
        <v>1.8</v>
      </c>
      <c r="C10" s="83">
        <v>58</v>
      </c>
      <c r="D10" s="83">
        <v>60</v>
      </c>
      <c r="E10" s="83">
        <v>59</v>
      </c>
      <c r="F10" s="83">
        <v>59</v>
      </c>
      <c r="G10" s="83">
        <v>59</v>
      </c>
      <c r="H10" s="78">
        <f t="shared" ref="H10" si="6">IF(B10="","",IF(K10=5,(SUM(C10:G10)-MAX(C10:G10)-MIN(C10:G10))/3,IF(K10=4,(SUM(C10:G10)-MAX(C10:G10))/3,SUM(C10:G10)/3))*B10/7.6)</f>
        <v>13.973684210526317</v>
      </c>
      <c r="I10" s="84"/>
      <c r="K10" s="76">
        <f t="shared" si="1"/>
        <v>5</v>
      </c>
    </row>
    <row r="11" spans="1:11" x14ac:dyDescent="0.25">
      <c r="A11" s="105">
        <v>9</v>
      </c>
      <c r="B11" s="7">
        <v>1.8</v>
      </c>
      <c r="C11" s="72">
        <v>51</v>
      </c>
      <c r="D11" s="72">
        <v>48</v>
      </c>
      <c r="E11" s="72">
        <v>47</v>
      </c>
      <c r="F11" s="72">
        <v>48</v>
      </c>
      <c r="G11" s="72">
        <v>46</v>
      </c>
      <c r="H11" s="78">
        <f t="shared" si="0"/>
        <v>11.289473684210526</v>
      </c>
      <c r="I11" s="73"/>
      <c r="K11" s="76">
        <f t="shared" si="1"/>
        <v>5</v>
      </c>
    </row>
    <row r="12" spans="1:11" x14ac:dyDescent="0.25">
      <c r="A12" s="104">
        <v>10</v>
      </c>
      <c r="B12" s="81">
        <f t="shared" ref="B12" si="7">IF(A11="","",B$3)</f>
        <v>1.8</v>
      </c>
      <c r="C12" s="83">
        <v>49</v>
      </c>
      <c r="D12" s="83">
        <v>52</v>
      </c>
      <c r="E12" s="83">
        <v>45</v>
      </c>
      <c r="F12" s="83">
        <v>47</v>
      </c>
      <c r="G12" s="83">
        <v>45</v>
      </c>
      <c r="H12" s="78">
        <f t="shared" ref="H12" si="8">IF(B12="","",IF(K12=5,(SUM(C12:G12)-MAX(C12:G12)-MIN(C12:G12))/3,IF(K12=4,(SUM(C12:G12)-MAX(C12:G12))/3,SUM(C12:G12)/3))*B12/7.6)</f>
        <v>11.131578947368423</v>
      </c>
      <c r="I12" s="84"/>
      <c r="K12" s="76">
        <f t="shared" si="1"/>
        <v>5</v>
      </c>
    </row>
    <row r="13" spans="1:11" x14ac:dyDescent="0.25">
      <c r="A13" s="105">
        <v>11</v>
      </c>
      <c r="B13" s="7">
        <v>1.8</v>
      </c>
      <c r="C13" s="72">
        <v>58</v>
      </c>
      <c r="D13" s="72">
        <v>56</v>
      </c>
      <c r="E13" s="72">
        <v>51</v>
      </c>
      <c r="F13" s="72">
        <v>53</v>
      </c>
      <c r="G13" s="72">
        <v>54</v>
      </c>
      <c r="H13" s="78">
        <f t="shared" si="0"/>
        <v>12.868421052631581</v>
      </c>
      <c r="I13" s="73"/>
      <c r="K13" s="76">
        <f t="shared" si="1"/>
        <v>5</v>
      </c>
    </row>
    <row r="14" spans="1:11" x14ac:dyDescent="0.25">
      <c r="A14" s="104">
        <v>12</v>
      </c>
      <c r="B14" s="81">
        <f t="shared" ref="B14" si="9">IF(A13="","",B$3)</f>
        <v>1.8</v>
      </c>
      <c r="C14" s="83">
        <v>55</v>
      </c>
      <c r="D14" s="83">
        <v>55</v>
      </c>
      <c r="E14" s="83">
        <v>58</v>
      </c>
      <c r="F14" s="83">
        <v>58</v>
      </c>
      <c r="G14" s="83">
        <v>56</v>
      </c>
      <c r="H14" s="78">
        <f t="shared" ref="H14" si="10">IF(B14="","",IF(K14=5,(SUM(C14:G14)-MAX(C14:G14)-MIN(C14:G14))/3,IF(K14=4,(SUM(C14:G14)-MAX(C14:G14))/3,SUM(C14:G14)/3))*B14/7.6)</f>
        <v>13.342105263157896</v>
      </c>
      <c r="I14" s="84"/>
      <c r="K14" s="76">
        <f t="shared" si="1"/>
        <v>5</v>
      </c>
    </row>
    <row r="15" spans="1:11" x14ac:dyDescent="0.25">
      <c r="A15" s="105">
        <v>13</v>
      </c>
      <c r="B15" s="7">
        <v>1.8</v>
      </c>
      <c r="C15" s="72">
        <v>60</v>
      </c>
      <c r="D15" s="72">
        <v>61</v>
      </c>
      <c r="E15" s="72">
        <v>61</v>
      </c>
      <c r="F15" s="72">
        <v>61</v>
      </c>
      <c r="G15" s="72">
        <v>61</v>
      </c>
      <c r="H15" s="78">
        <f t="shared" si="0"/>
        <v>14.447368421052632</v>
      </c>
      <c r="I15" s="73"/>
      <c r="K15" s="76">
        <f t="shared" si="1"/>
        <v>5</v>
      </c>
    </row>
    <row r="16" spans="1:11" x14ac:dyDescent="0.25">
      <c r="A16" s="104">
        <v>14</v>
      </c>
      <c r="B16" s="81">
        <f>IF(A15="","",B$3)</f>
        <v>1.8</v>
      </c>
      <c r="C16" s="83">
        <v>56</v>
      </c>
      <c r="D16" s="83">
        <v>59</v>
      </c>
      <c r="E16" s="83">
        <v>56</v>
      </c>
      <c r="F16" s="83">
        <v>57</v>
      </c>
      <c r="G16" s="83">
        <v>57</v>
      </c>
      <c r="H16" s="78">
        <f t="shared" ref="H16" si="11">IF(B16="","",IF(K16=5,(SUM(C16:G16)-MAX(C16:G16)-MIN(C16:G16))/3,IF(K16=4,(SUM(C16:G16)-MAX(C16:G16))/3,SUM(C16:G16)/3))*B16/7.6)</f>
        <v>13.421052631578949</v>
      </c>
      <c r="I16" s="84"/>
      <c r="K16" s="76">
        <f t="shared" si="1"/>
        <v>5</v>
      </c>
    </row>
    <row r="17" spans="1:11" x14ac:dyDescent="0.25">
      <c r="A17" s="105">
        <v>15</v>
      </c>
      <c r="B17" s="7">
        <v>1.8</v>
      </c>
      <c r="C17" s="72">
        <v>57</v>
      </c>
      <c r="D17" s="72">
        <v>56</v>
      </c>
      <c r="E17" s="72">
        <v>54</v>
      </c>
      <c r="F17" s="72">
        <v>55</v>
      </c>
      <c r="G17" s="72">
        <v>55</v>
      </c>
      <c r="H17" s="78">
        <f t="shared" si="0"/>
        <v>13.105263157894738</v>
      </c>
      <c r="I17" s="73"/>
      <c r="K17" s="76">
        <f t="shared" si="1"/>
        <v>5</v>
      </c>
    </row>
    <row r="18" spans="1:11" x14ac:dyDescent="0.25">
      <c r="A18" s="104">
        <v>16</v>
      </c>
      <c r="B18" s="81">
        <f>IF(A17="","",B$3)</f>
        <v>1.8</v>
      </c>
      <c r="C18" s="83"/>
      <c r="D18" s="83"/>
      <c r="E18" s="83"/>
      <c r="F18" s="83"/>
      <c r="G18" s="83"/>
      <c r="H18" s="78">
        <f t="shared" ref="H18" si="12">IF(B18="","",IF(K18=5,(SUM(C18:G18)-MAX(C18:G18)-MIN(C18:G18))/3,IF(K18=4,(SUM(C18:G18)-MAX(C18:G18))/3,SUM(C18:G18)/3))*B18/7.6)</f>
        <v>0</v>
      </c>
      <c r="I18" s="84"/>
      <c r="K18" s="76">
        <f t="shared" si="1"/>
        <v>0</v>
      </c>
    </row>
    <row r="19" spans="1:11" x14ac:dyDescent="0.25">
      <c r="A19" s="105">
        <v>17</v>
      </c>
      <c r="B19" s="7">
        <v>1.8</v>
      </c>
      <c r="C19" s="72">
        <v>58</v>
      </c>
      <c r="D19" s="72">
        <v>61</v>
      </c>
      <c r="E19" s="72">
        <v>60</v>
      </c>
      <c r="F19" s="72">
        <v>60</v>
      </c>
      <c r="G19" s="72">
        <v>58</v>
      </c>
      <c r="H19" s="78">
        <f t="shared" si="0"/>
        <v>14.05263157894737</v>
      </c>
      <c r="I19" s="73"/>
      <c r="K19" s="76">
        <f t="shared" si="1"/>
        <v>5</v>
      </c>
    </row>
    <row r="20" spans="1:11" x14ac:dyDescent="0.25">
      <c r="A20" s="104">
        <v>18</v>
      </c>
      <c r="B20" s="81">
        <f t="shared" ref="B20" si="13">IF(A19="","",B$3)</f>
        <v>1.8</v>
      </c>
      <c r="C20" s="83">
        <v>59</v>
      </c>
      <c r="D20" s="83">
        <v>60</v>
      </c>
      <c r="E20" s="83">
        <v>60</v>
      </c>
      <c r="F20" s="83">
        <v>61</v>
      </c>
      <c r="G20" s="83">
        <v>62</v>
      </c>
      <c r="H20" s="78">
        <f t="shared" ref="H20" si="14">IF(B20="","",IF(K20=5,(SUM(C20:G20)-MAX(C20:G20)-MIN(C20:G20))/3,IF(K20=4,(SUM(C20:G20)-MAX(C20:G20))/3,SUM(C20:G20)/3))*B20/7.6)</f>
        <v>14.289473684210527</v>
      </c>
      <c r="I20" s="84"/>
      <c r="K20" s="76">
        <f t="shared" si="1"/>
        <v>5</v>
      </c>
    </row>
    <row r="21" spans="1:11" x14ac:dyDescent="0.25">
      <c r="A21" s="105">
        <v>19</v>
      </c>
      <c r="B21" s="7">
        <v>1.8</v>
      </c>
      <c r="C21" s="72">
        <v>55</v>
      </c>
      <c r="D21" s="72">
        <v>54</v>
      </c>
      <c r="E21" s="72">
        <v>53</v>
      </c>
      <c r="F21" s="72">
        <v>51</v>
      </c>
      <c r="G21" s="72">
        <v>51</v>
      </c>
      <c r="H21" s="78">
        <f t="shared" si="0"/>
        <v>12.473684210526317</v>
      </c>
      <c r="I21" s="73"/>
      <c r="K21" s="76">
        <f t="shared" si="1"/>
        <v>5</v>
      </c>
    </row>
    <row r="22" spans="1:11" x14ac:dyDescent="0.25">
      <c r="A22" s="104">
        <v>20</v>
      </c>
      <c r="B22" s="81">
        <f t="shared" ref="B22" si="15">IF(A21="","",B$3)</f>
        <v>1.8</v>
      </c>
      <c r="C22" s="83">
        <v>55</v>
      </c>
      <c r="D22" s="83">
        <v>53</v>
      </c>
      <c r="E22" s="83">
        <v>55</v>
      </c>
      <c r="F22" s="83">
        <v>57</v>
      </c>
      <c r="G22" s="83">
        <v>56</v>
      </c>
      <c r="H22" s="78">
        <f t="shared" ref="H22" si="16">IF(B22="","",IF(K22=5,(SUM(C22:G22)-MAX(C22:G22)-MIN(C22:G22))/3,IF(K22=4,(SUM(C22:G22)-MAX(C22:G22))/3,SUM(C22:G22)/3))*B22/7.6)</f>
        <v>13.105263157894738</v>
      </c>
      <c r="I22" s="84"/>
      <c r="K22" s="76">
        <f t="shared" si="1"/>
        <v>5</v>
      </c>
    </row>
    <row r="23" spans="1:11" x14ac:dyDescent="0.25">
      <c r="A23" s="105">
        <v>21</v>
      </c>
      <c r="B23" s="7">
        <v>1.8</v>
      </c>
      <c r="C23" s="72">
        <v>57</v>
      </c>
      <c r="D23" s="72">
        <v>56</v>
      </c>
      <c r="E23" s="72">
        <v>57</v>
      </c>
      <c r="F23" s="72">
        <v>55</v>
      </c>
      <c r="G23" s="72">
        <v>53</v>
      </c>
      <c r="H23" s="78">
        <f t="shared" si="0"/>
        <v>13.263157894736842</v>
      </c>
      <c r="I23" s="73"/>
      <c r="K23" s="76">
        <f t="shared" si="1"/>
        <v>5</v>
      </c>
    </row>
    <row r="24" spans="1:11" x14ac:dyDescent="0.25">
      <c r="A24" s="104">
        <v>22</v>
      </c>
      <c r="B24" s="81">
        <f t="shared" ref="B24" si="17">IF(A23="","",B$3)</f>
        <v>1.8</v>
      </c>
      <c r="C24" s="83">
        <v>52</v>
      </c>
      <c r="D24" s="83">
        <v>55</v>
      </c>
      <c r="E24" s="83">
        <v>54</v>
      </c>
      <c r="F24" s="83">
        <v>50</v>
      </c>
      <c r="G24" s="83">
        <v>52</v>
      </c>
      <c r="H24" s="78">
        <f t="shared" ref="H24" si="18">IF(B24="","",IF(K24=5,(SUM(C24:G24)-MAX(C24:G24)-MIN(C24:G24))/3,IF(K24=4,(SUM(C24:G24)-MAX(C24:G24))/3,SUM(C24:G24)/3))*B24/7.6)</f>
        <v>12.473684210526317</v>
      </c>
      <c r="I24" s="84"/>
      <c r="K24" s="76">
        <f t="shared" si="1"/>
        <v>5</v>
      </c>
    </row>
    <row r="25" spans="1:11" x14ac:dyDescent="0.25">
      <c r="A25" s="105">
        <v>23</v>
      </c>
      <c r="B25" s="7">
        <v>1.8</v>
      </c>
      <c r="C25" s="72">
        <v>64</v>
      </c>
      <c r="D25" s="72">
        <v>61</v>
      </c>
      <c r="E25" s="72">
        <v>64</v>
      </c>
      <c r="F25" s="72">
        <v>63</v>
      </c>
      <c r="G25" s="72">
        <v>65</v>
      </c>
      <c r="H25" s="78">
        <f t="shared" si="0"/>
        <v>15.078947368421053</v>
      </c>
      <c r="I25" s="73"/>
      <c r="K25" s="76">
        <f t="shared" si="1"/>
        <v>5</v>
      </c>
    </row>
    <row r="26" spans="1:11" x14ac:dyDescent="0.25">
      <c r="A26" s="104">
        <v>24</v>
      </c>
      <c r="B26" s="81">
        <f t="shared" ref="B26" si="19">IF(A25="","",B$3)</f>
        <v>1.8</v>
      </c>
      <c r="C26" s="83">
        <v>50</v>
      </c>
      <c r="D26" s="83">
        <v>52</v>
      </c>
      <c r="E26" s="83">
        <v>48</v>
      </c>
      <c r="F26" s="83">
        <v>48</v>
      </c>
      <c r="G26" s="83">
        <v>48</v>
      </c>
      <c r="H26" s="78">
        <f t="shared" ref="H26" si="20">IF(B26="","",IF(K26=5,(SUM(C26:G26)-MAX(C26:G26)-MIN(C26:G26))/3,IF(K26=4,(SUM(C26:G26)-MAX(C26:G26))/3,SUM(C26:G26)/3))*B26/7.6)</f>
        <v>11.526315789473683</v>
      </c>
      <c r="I26" s="84"/>
      <c r="K26" s="76">
        <f t="shared" si="1"/>
        <v>5</v>
      </c>
    </row>
    <row r="27" spans="1:11" x14ac:dyDescent="0.25">
      <c r="A27" s="105">
        <v>25</v>
      </c>
      <c r="B27" s="7">
        <v>1.8</v>
      </c>
      <c r="C27" s="72">
        <v>47</v>
      </c>
      <c r="D27" s="72">
        <v>45</v>
      </c>
      <c r="E27" s="72">
        <v>46</v>
      </c>
      <c r="F27" s="72">
        <v>46</v>
      </c>
      <c r="G27" s="72">
        <v>47</v>
      </c>
      <c r="H27" s="78">
        <f t="shared" si="0"/>
        <v>10.973684210526317</v>
      </c>
      <c r="I27" s="73"/>
      <c r="K27" s="76">
        <f t="shared" si="1"/>
        <v>5</v>
      </c>
    </row>
    <row r="28" spans="1:11" x14ac:dyDescent="0.25">
      <c r="A28" s="104">
        <v>26</v>
      </c>
      <c r="B28" s="81">
        <f>IF(A27="","",B$3)</f>
        <v>1.8</v>
      </c>
      <c r="C28" s="83">
        <v>65</v>
      </c>
      <c r="D28" s="83">
        <v>65</v>
      </c>
      <c r="E28" s="83">
        <v>62</v>
      </c>
      <c r="F28" s="83">
        <v>65</v>
      </c>
      <c r="G28" s="83">
        <v>665</v>
      </c>
      <c r="H28" s="78">
        <f t="shared" ref="H28" si="21">IF(B28="","",IF(K28=5,(SUM(C28:G28)-MAX(C28:G28)-MIN(C28:G28))/3,IF(K28=4,(SUM(C28:G28)-MAX(C28:G28))/3,SUM(C28:G28)/3))*B28/7.6)</f>
        <v>15.394736842105264</v>
      </c>
      <c r="I28" s="84"/>
      <c r="K28" s="76">
        <f t="shared" si="1"/>
        <v>5</v>
      </c>
    </row>
    <row r="29" spans="1:11" x14ac:dyDescent="0.25">
      <c r="A29" s="105">
        <v>27</v>
      </c>
      <c r="B29" s="7">
        <v>1.8</v>
      </c>
      <c r="C29" s="72">
        <v>62</v>
      </c>
      <c r="D29" s="72">
        <v>62</v>
      </c>
      <c r="E29" s="72">
        <v>61</v>
      </c>
      <c r="F29" s="72">
        <v>65</v>
      </c>
      <c r="G29" s="72">
        <v>63</v>
      </c>
      <c r="H29" s="78">
        <f t="shared" si="0"/>
        <v>14.763157894736842</v>
      </c>
      <c r="I29" s="73"/>
      <c r="K29" s="76">
        <f t="shared" si="1"/>
        <v>5</v>
      </c>
    </row>
    <row r="30" spans="1:11" x14ac:dyDescent="0.25">
      <c r="A30" s="104">
        <v>28</v>
      </c>
      <c r="B30" s="81">
        <f>IF(A29="","",B$3)</f>
        <v>1.8</v>
      </c>
      <c r="C30" s="83">
        <v>63</v>
      </c>
      <c r="D30" s="83">
        <v>60</v>
      </c>
      <c r="E30" s="83">
        <v>64</v>
      </c>
      <c r="F30" s="83">
        <v>65</v>
      </c>
      <c r="G30" s="83">
        <v>64</v>
      </c>
      <c r="H30" s="78">
        <f t="shared" ref="H30" si="22">IF(B30="","",IF(K30=5,(SUM(C30:G30)-MAX(C30:G30)-MIN(C30:G30))/3,IF(K30=4,(SUM(C30:G30)-MAX(C30:G30))/3,SUM(C30:G30)/3))*B30/7.6)</f>
        <v>15.078947368421053</v>
      </c>
      <c r="I30" s="84"/>
      <c r="K30" s="76">
        <f t="shared" si="1"/>
        <v>5</v>
      </c>
    </row>
    <row r="31" spans="1:11" x14ac:dyDescent="0.25">
      <c r="A31" s="51">
        <v>29</v>
      </c>
      <c r="B31" s="7">
        <v>1.8</v>
      </c>
      <c r="C31" s="72">
        <v>75</v>
      </c>
      <c r="D31" s="72">
        <v>69</v>
      </c>
      <c r="E31" s="72">
        <v>71</v>
      </c>
      <c r="F31" s="72">
        <v>71</v>
      </c>
      <c r="G31" s="72">
        <v>70</v>
      </c>
      <c r="H31" s="78">
        <f t="shared" si="0"/>
        <v>16.736842105263161</v>
      </c>
      <c r="I31" s="73"/>
      <c r="K31" s="76">
        <f t="shared" si="1"/>
        <v>5</v>
      </c>
    </row>
    <row r="32" spans="1:11" x14ac:dyDescent="0.25">
      <c r="A32" s="104">
        <v>30</v>
      </c>
      <c r="B32" s="81">
        <f t="shared" ref="B32" si="23">IF(A31="","",B$3)</f>
        <v>1.8</v>
      </c>
      <c r="C32" s="83">
        <v>56</v>
      </c>
      <c r="D32" s="83">
        <v>55</v>
      </c>
      <c r="E32" s="83">
        <v>55</v>
      </c>
      <c r="F32" s="83">
        <v>54</v>
      </c>
      <c r="G32" s="83">
        <v>53</v>
      </c>
      <c r="H32" s="78">
        <f t="shared" ref="H32" si="24">IF(B32="","",IF(K32=5,(SUM(C32:G32)-MAX(C32:G32)-MIN(C32:G32))/3,IF(K32=4,(SUM(C32:G32)-MAX(C32:G32))/3,SUM(C32:G32)/3))*B32/7.6)</f>
        <v>12.947368421052632</v>
      </c>
      <c r="I32" s="84"/>
      <c r="K32" s="76">
        <f t="shared" si="1"/>
        <v>5</v>
      </c>
    </row>
    <row r="33" spans="1:11" x14ac:dyDescent="0.25">
      <c r="A33" s="51">
        <v>31</v>
      </c>
      <c r="B33" s="7">
        <v>1.8</v>
      </c>
      <c r="C33" s="72">
        <v>62</v>
      </c>
      <c r="D33" s="72">
        <v>62</v>
      </c>
      <c r="E33" s="72">
        <v>61</v>
      </c>
      <c r="F33" s="72">
        <v>60</v>
      </c>
      <c r="G33" s="72">
        <v>58</v>
      </c>
      <c r="H33" s="78">
        <f t="shared" si="0"/>
        <v>14.447368421052632</v>
      </c>
      <c r="I33" s="73"/>
      <c r="K33" s="76">
        <f t="shared" si="1"/>
        <v>5</v>
      </c>
    </row>
    <row r="34" spans="1:11" x14ac:dyDescent="0.25">
      <c r="A34" s="104">
        <v>32</v>
      </c>
      <c r="B34" s="81">
        <f t="shared" ref="B34" si="25">IF(A33="","",B$3)</f>
        <v>1.8</v>
      </c>
      <c r="C34" s="83">
        <v>67</v>
      </c>
      <c r="D34" s="83">
        <v>64</v>
      </c>
      <c r="E34" s="83">
        <v>64</v>
      </c>
      <c r="F34" s="83">
        <v>64</v>
      </c>
      <c r="G34" s="83">
        <v>66</v>
      </c>
      <c r="H34" s="78">
        <f t="shared" ref="H34" si="26">IF(B34="","",IF(K34=5,(SUM(C34:G34)-MAX(C34:G34)-MIN(C34:G34))/3,IF(K34=4,(SUM(C34:G34)-MAX(C34:G34))/3,SUM(C34:G34)/3))*B34/7.6)</f>
        <v>15.315789473684212</v>
      </c>
      <c r="I34" s="84"/>
      <c r="K34" s="76">
        <f t="shared" si="1"/>
        <v>5</v>
      </c>
    </row>
    <row r="35" spans="1:11" x14ac:dyDescent="0.25">
      <c r="A35" s="51">
        <v>33</v>
      </c>
      <c r="B35" s="7">
        <v>1.8</v>
      </c>
      <c r="C35" s="72">
        <v>49</v>
      </c>
      <c r="D35" s="72">
        <v>52</v>
      </c>
      <c r="E35" s="72">
        <v>52</v>
      </c>
      <c r="F35" s="72">
        <v>52</v>
      </c>
      <c r="G35" s="72">
        <v>47</v>
      </c>
      <c r="H35" s="78">
        <f t="shared" si="0"/>
        <v>12.078947368421053</v>
      </c>
      <c r="I35" s="73"/>
      <c r="K35" s="76">
        <f t="shared" si="1"/>
        <v>5</v>
      </c>
    </row>
    <row r="36" spans="1:11" x14ac:dyDescent="0.25">
      <c r="A36" s="104">
        <v>34</v>
      </c>
      <c r="B36" s="81">
        <f t="shared" ref="B36" si="27">IF(A35="","",B$3)</f>
        <v>1.8</v>
      </c>
      <c r="C36" s="83">
        <v>50</v>
      </c>
      <c r="D36" s="83">
        <v>50</v>
      </c>
      <c r="E36" s="83">
        <v>50</v>
      </c>
      <c r="F36" s="83">
        <v>48</v>
      </c>
      <c r="G36" s="83">
        <v>49</v>
      </c>
      <c r="H36" s="78">
        <f t="shared" ref="H36" si="28">IF(B36="","",IF(K36=5,(SUM(C36:G36)-MAX(C36:G36)-MIN(C36:G36))/3,IF(K36=4,(SUM(C36:G36)-MAX(C36:G36))/3,SUM(C36:G36)/3))*B36/7.6)</f>
        <v>11.763157894736841</v>
      </c>
      <c r="I36" s="84"/>
      <c r="K36" s="76">
        <f t="shared" si="1"/>
        <v>5</v>
      </c>
    </row>
    <row r="37" spans="1:11" x14ac:dyDescent="0.25">
      <c r="A37" s="51">
        <v>35</v>
      </c>
      <c r="B37" s="7">
        <v>1.8</v>
      </c>
      <c r="C37" s="72">
        <v>48</v>
      </c>
      <c r="D37" s="72">
        <v>51</v>
      </c>
      <c r="E37" s="72">
        <v>51</v>
      </c>
      <c r="F37" s="72">
        <v>52</v>
      </c>
      <c r="G37" s="72">
        <v>50</v>
      </c>
      <c r="H37" s="78">
        <f t="shared" si="0"/>
        <v>12.000000000000002</v>
      </c>
      <c r="I37" s="73"/>
      <c r="K37" s="76">
        <f t="shared" si="1"/>
        <v>5</v>
      </c>
    </row>
    <row r="38" spans="1:11" x14ac:dyDescent="0.25">
      <c r="A38" s="104">
        <v>36</v>
      </c>
      <c r="B38" s="81">
        <f t="shared" ref="B38" si="29">IF(A37="","",B$3)</f>
        <v>1.8</v>
      </c>
      <c r="C38" s="83">
        <v>57</v>
      </c>
      <c r="D38" s="83">
        <v>60</v>
      </c>
      <c r="E38" s="83">
        <v>58</v>
      </c>
      <c r="F38" s="83">
        <v>53</v>
      </c>
      <c r="G38" s="83">
        <v>52</v>
      </c>
      <c r="H38" s="78">
        <f t="shared" ref="H38" si="30">IF(B38="","",IF(K38=5,(SUM(C38:G38)-MAX(C38:G38)-MIN(C38:G38))/3,IF(K38=4,(SUM(C38:G38)-MAX(C38:G38))/3,SUM(C38:G38)/3))*B38/7.6)</f>
        <v>13.263157894736842</v>
      </c>
      <c r="I38" s="84"/>
      <c r="K38" s="76">
        <f t="shared" si="1"/>
        <v>5</v>
      </c>
    </row>
    <row r="39" spans="1:11" x14ac:dyDescent="0.25">
      <c r="A39" s="51">
        <v>37</v>
      </c>
      <c r="B39" s="7">
        <v>1.8</v>
      </c>
      <c r="C39" s="72">
        <v>59</v>
      </c>
      <c r="D39" s="72">
        <v>58</v>
      </c>
      <c r="E39" s="72">
        <v>57</v>
      </c>
      <c r="F39" s="72">
        <v>56</v>
      </c>
      <c r="G39" s="72">
        <v>58</v>
      </c>
      <c r="H39" s="78">
        <f t="shared" si="0"/>
        <v>13.657894736842106</v>
      </c>
      <c r="I39" s="73"/>
      <c r="K39" s="76">
        <f t="shared" si="1"/>
        <v>5</v>
      </c>
    </row>
    <row r="40" spans="1:11" x14ac:dyDescent="0.25">
      <c r="A40" s="104">
        <v>38</v>
      </c>
      <c r="B40" s="81">
        <f>IF(A39="","",B$3)</f>
        <v>1.8</v>
      </c>
      <c r="C40" s="72">
        <v>53</v>
      </c>
      <c r="D40" s="72">
        <v>54</v>
      </c>
      <c r="E40" s="72">
        <v>51</v>
      </c>
      <c r="F40" s="72">
        <v>50</v>
      </c>
      <c r="G40" s="72">
        <v>48</v>
      </c>
      <c r="H40" s="78">
        <f t="shared" ref="H40" si="31">IF(B40="","",IF(K40=5,(SUM(C40:G40)-MAX(C40:G40)-MIN(C40:G40))/3,IF(K40=4,(SUM(C40:G40)-MAX(C40:G40))/3,SUM(C40:G40)/3))*B40/7.6)</f>
        <v>12.157894736842106</v>
      </c>
      <c r="I40" s="84"/>
      <c r="K40" s="76">
        <f t="shared" si="1"/>
        <v>5</v>
      </c>
    </row>
    <row r="41" spans="1:11" x14ac:dyDescent="0.25">
      <c r="A41" s="51">
        <v>39</v>
      </c>
      <c r="B41" s="7">
        <v>1.8</v>
      </c>
      <c r="C41" s="83">
        <v>58</v>
      </c>
      <c r="D41" s="83">
        <v>57</v>
      </c>
      <c r="E41" s="83">
        <v>60</v>
      </c>
      <c r="F41" s="83">
        <v>63</v>
      </c>
      <c r="G41" s="83">
        <v>61</v>
      </c>
      <c r="H41" s="78">
        <f t="shared" si="0"/>
        <v>14.131578947368421</v>
      </c>
      <c r="I41" s="73"/>
      <c r="K41" s="76">
        <f t="shared" si="1"/>
        <v>5</v>
      </c>
    </row>
    <row r="42" spans="1:11" x14ac:dyDescent="0.25">
      <c r="A42" s="104">
        <v>40</v>
      </c>
      <c r="B42" s="81">
        <f>IF(A41="","",B$3)</f>
        <v>1.8</v>
      </c>
      <c r="C42" s="72">
        <v>62</v>
      </c>
      <c r="D42" s="72">
        <v>61</v>
      </c>
      <c r="E42" s="72">
        <v>62</v>
      </c>
      <c r="F42" s="72">
        <v>61</v>
      </c>
      <c r="G42" s="72">
        <v>63</v>
      </c>
      <c r="H42" s="78">
        <f t="shared" ref="H42" si="32">IF(B42="","",IF(K42=5,(SUM(C42:G42)-MAX(C42:G42)-MIN(C42:G42))/3,IF(K42=4,(SUM(C42:G42)-MAX(C42:G42))/3,SUM(C42:G42)/3))*B42/7.6)</f>
        <v>14.605263157894738</v>
      </c>
      <c r="I42" s="84"/>
      <c r="K42" s="76">
        <f t="shared" si="1"/>
        <v>5</v>
      </c>
    </row>
    <row r="43" spans="1:11" x14ac:dyDescent="0.25">
      <c r="A43" s="51">
        <v>41</v>
      </c>
      <c r="B43" s="7">
        <v>1.8</v>
      </c>
      <c r="C43" s="83">
        <v>63</v>
      </c>
      <c r="D43" s="83">
        <v>62</v>
      </c>
      <c r="E43" s="83">
        <v>63</v>
      </c>
      <c r="F43" s="83">
        <v>62</v>
      </c>
      <c r="G43" s="83">
        <v>61</v>
      </c>
      <c r="H43" s="78">
        <f t="shared" si="0"/>
        <v>14.763157894736842</v>
      </c>
      <c r="I43" s="73"/>
      <c r="K43" s="76">
        <f t="shared" si="1"/>
        <v>5</v>
      </c>
    </row>
    <row r="44" spans="1:11" x14ac:dyDescent="0.25">
      <c r="A44" s="104">
        <v>42</v>
      </c>
      <c r="B44" s="81">
        <f t="shared" ref="B44" si="33">IF(A43="","",B$3)</f>
        <v>1.8</v>
      </c>
      <c r="C44" s="83">
        <v>58</v>
      </c>
      <c r="D44" s="83">
        <v>60</v>
      </c>
      <c r="E44" s="83">
        <v>59</v>
      </c>
      <c r="F44" s="83">
        <v>58</v>
      </c>
      <c r="G44" s="83">
        <v>56</v>
      </c>
      <c r="H44" s="78">
        <f t="shared" ref="H44" si="34">IF(B44="","",IF(K44=5,(SUM(C44:G44)-MAX(C44:G44)-MIN(C44:G44))/3,IF(K44=4,(SUM(C44:G44)-MAX(C44:G44))/3,SUM(C44:G44)/3))*B44/7.6)</f>
        <v>13.815789473684211</v>
      </c>
      <c r="I44" s="84"/>
      <c r="K44" s="76">
        <f t="shared" si="1"/>
        <v>5</v>
      </c>
    </row>
    <row r="45" spans="1:11" x14ac:dyDescent="0.25">
      <c r="A45" s="51">
        <v>43</v>
      </c>
      <c r="B45" s="7">
        <v>1.8</v>
      </c>
      <c r="C45" s="72">
        <v>58</v>
      </c>
      <c r="D45" s="72">
        <v>57</v>
      </c>
      <c r="E45" s="72">
        <v>55</v>
      </c>
      <c r="F45" s="72">
        <v>57</v>
      </c>
      <c r="G45" s="72">
        <v>55</v>
      </c>
      <c r="H45" s="78">
        <f t="shared" si="0"/>
        <v>13.342105263157896</v>
      </c>
      <c r="I45" s="73"/>
      <c r="K45" s="76">
        <f t="shared" si="1"/>
        <v>5</v>
      </c>
    </row>
    <row r="46" spans="1:11" x14ac:dyDescent="0.25">
      <c r="A46" s="104">
        <v>44</v>
      </c>
      <c r="B46" s="81">
        <f t="shared" ref="B46" si="35">IF(A45="","",B$3)</f>
        <v>1.8</v>
      </c>
      <c r="C46" s="83">
        <v>60</v>
      </c>
      <c r="D46" s="83">
        <v>62</v>
      </c>
      <c r="E46" s="83">
        <v>63</v>
      </c>
      <c r="F46" s="83">
        <v>63</v>
      </c>
      <c r="G46" s="83">
        <v>62</v>
      </c>
      <c r="H46" s="78">
        <f t="shared" ref="H46" si="36">IF(B46="","",IF(K46=5,(SUM(C46:G46)-MAX(C46:G46)-MIN(C46:G46))/3,IF(K46=4,(SUM(C46:G46)-MAX(C46:G46))/3,SUM(C46:G46)/3))*B46/7.6)</f>
        <v>14.763157894736842</v>
      </c>
      <c r="I46" s="84"/>
      <c r="K46" s="76">
        <f t="shared" si="1"/>
        <v>5</v>
      </c>
    </row>
    <row r="47" spans="1:11" x14ac:dyDescent="0.25">
      <c r="A47" s="51">
        <v>45</v>
      </c>
      <c r="B47" s="7">
        <v>1.8</v>
      </c>
      <c r="C47" s="72">
        <v>53</v>
      </c>
      <c r="D47" s="72">
        <v>54</v>
      </c>
      <c r="E47" s="72">
        <v>49</v>
      </c>
      <c r="F47" s="72">
        <v>47</v>
      </c>
      <c r="G47" s="72">
        <v>46</v>
      </c>
      <c r="H47" s="78">
        <f t="shared" si="0"/>
        <v>11.763157894736841</v>
      </c>
      <c r="I47" s="73"/>
      <c r="K47" s="76">
        <f t="shared" si="1"/>
        <v>5</v>
      </c>
    </row>
    <row r="48" spans="1:11" x14ac:dyDescent="0.25">
      <c r="A48" s="104">
        <v>46</v>
      </c>
      <c r="B48" s="81">
        <f t="shared" ref="B48" si="37">IF(A47="","",B$3)</f>
        <v>1.8</v>
      </c>
      <c r="C48" s="83">
        <v>50</v>
      </c>
      <c r="D48" s="83">
        <v>49</v>
      </c>
      <c r="E48" s="83">
        <v>56</v>
      </c>
      <c r="F48" s="83">
        <v>46</v>
      </c>
      <c r="G48" s="83">
        <v>48</v>
      </c>
      <c r="H48" s="78">
        <f t="shared" ref="H48" si="38">IF(B48="","",IF(K48=5,(SUM(C48:G48)-MAX(C48:G48)-MIN(C48:G48))/3,IF(K48=4,(SUM(C48:G48)-MAX(C48:G48))/3,SUM(C48:G48)/3))*B48/7.6)</f>
        <v>11.605263157894738</v>
      </c>
      <c r="I48" s="84"/>
      <c r="K48" s="76">
        <f t="shared" si="1"/>
        <v>5</v>
      </c>
    </row>
    <row r="49" spans="1:11" x14ac:dyDescent="0.25">
      <c r="A49" s="51">
        <v>47</v>
      </c>
      <c r="B49" s="7">
        <v>1.8</v>
      </c>
      <c r="C49" s="72">
        <v>48</v>
      </c>
      <c r="D49" s="72">
        <v>47</v>
      </c>
      <c r="E49" s="72">
        <v>48</v>
      </c>
      <c r="F49" s="72">
        <v>50</v>
      </c>
      <c r="G49" s="72">
        <v>49</v>
      </c>
      <c r="H49" s="78">
        <f t="shared" si="0"/>
        <v>11.447368421052632</v>
      </c>
      <c r="I49" s="73"/>
      <c r="K49" s="76">
        <f t="shared" si="1"/>
        <v>5</v>
      </c>
    </row>
    <row r="50" spans="1:11" x14ac:dyDescent="0.25">
      <c r="A50" s="104">
        <v>48</v>
      </c>
      <c r="B50" s="81">
        <f t="shared" ref="B50" si="39">IF(A49="","",B$3)</f>
        <v>1.8</v>
      </c>
      <c r="C50" s="83">
        <v>62</v>
      </c>
      <c r="D50" s="83">
        <v>64</v>
      </c>
      <c r="E50" s="83">
        <v>62</v>
      </c>
      <c r="F50" s="83">
        <v>65</v>
      </c>
      <c r="G50" s="83">
        <v>64</v>
      </c>
      <c r="H50" s="78">
        <f t="shared" ref="H50" si="40">IF(B50="","",IF(K50=5,(SUM(C50:G50)-MAX(C50:G50)-MIN(C50:G50))/3,IF(K50=4,(SUM(C50:G50)-MAX(C50:G50))/3,SUM(C50:G50)/3))*B50/7.6)</f>
        <v>15</v>
      </c>
      <c r="I50" s="84"/>
      <c r="K50" s="76">
        <f t="shared" si="1"/>
        <v>5</v>
      </c>
    </row>
    <row r="51" spans="1:11" x14ac:dyDescent="0.25">
      <c r="A51" s="51">
        <v>49</v>
      </c>
      <c r="B51" s="7">
        <v>1.8</v>
      </c>
      <c r="C51" s="72">
        <v>53</v>
      </c>
      <c r="D51" s="72">
        <v>56</v>
      </c>
      <c r="E51" s="72">
        <v>57</v>
      </c>
      <c r="F51" s="72">
        <v>50</v>
      </c>
      <c r="G51" s="72">
        <v>51</v>
      </c>
      <c r="H51" s="78">
        <f t="shared" si="0"/>
        <v>12.631578947368421</v>
      </c>
      <c r="I51" s="73"/>
      <c r="K51" s="76">
        <f t="shared" si="1"/>
        <v>5</v>
      </c>
    </row>
    <row r="52" spans="1:11" x14ac:dyDescent="0.25">
      <c r="A52" s="104">
        <v>50</v>
      </c>
      <c r="B52" s="81">
        <f>IF(A51="","",B$3)</f>
        <v>1.8</v>
      </c>
      <c r="C52" s="83">
        <v>58</v>
      </c>
      <c r="D52" s="83">
        <v>58</v>
      </c>
      <c r="E52" s="83">
        <v>62</v>
      </c>
      <c r="F52" s="83">
        <v>60</v>
      </c>
      <c r="G52" s="83">
        <v>57</v>
      </c>
      <c r="H52" s="78">
        <f t="shared" ref="H52" si="41">IF(B52="","",IF(K52=5,(SUM(C52:G52)-MAX(C52:G52)-MIN(C52:G52))/3,IF(K52=4,(SUM(C52:G52)-MAX(C52:G52))/3,SUM(C52:G52)/3))*B52/7.6)</f>
        <v>13.894736842105264</v>
      </c>
      <c r="I52" s="84"/>
      <c r="K52" s="76">
        <f t="shared" si="1"/>
        <v>5</v>
      </c>
    </row>
    <row r="53" spans="1:11" x14ac:dyDescent="0.25">
      <c r="A53" s="51">
        <v>51</v>
      </c>
      <c r="B53" s="7">
        <v>1.8</v>
      </c>
      <c r="C53" s="72">
        <v>62</v>
      </c>
      <c r="D53" s="72">
        <v>63</v>
      </c>
      <c r="E53" s="72">
        <v>64</v>
      </c>
      <c r="F53" s="72">
        <v>64</v>
      </c>
      <c r="G53" s="72">
        <v>63</v>
      </c>
      <c r="H53" s="78">
        <f t="shared" si="0"/>
        <v>15</v>
      </c>
      <c r="I53" s="73"/>
      <c r="K53" s="76">
        <f t="shared" si="1"/>
        <v>5</v>
      </c>
    </row>
    <row r="54" spans="1:11" x14ac:dyDescent="0.25">
      <c r="A54" s="104">
        <v>52</v>
      </c>
      <c r="B54" s="81">
        <f>IF(A53="","",B$3)</f>
        <v>1.8</v>
      </c>
      <c r="C54" s="83">
        <v>54</v>
      </c>
      <c r="D54" s="83">
        <v>52</v>
      </c>
      <c r="E54" s="83">
        <v>55</v>
      </c>
      <c r="F54" s="83">
        <v>55</v>
      </c>
      <c r="G54" s="83">
        <v>55</v>
      </c>
      <c r="H54" s="78">
        <f t="shared" ref="H54" si="42">IF(B54="","",IF(K54=5,(SUM(C54:G54)-MAX(C54:G54)-MIN(C54:G54))/3,IF(K54=4,(SUM(C54:G54)-MAX(C54:G54))/3,SUM(C54:G54)/3))*B54/7.6)</f>
        <v>12.947368421052632</v>
      </c>
      <c r="I54" s="84"/>
      <c r="K54" s="76">
        <f t="shared" si="1"/>
        <v>5</v>
      </c>
    </row>
    <row r="55" spans="1:11" x14ac:dyDescent="0.25">
      <c r="A55" s="51">
        <v>53</v>
      </c>
      <c r="B55" s="7">
        <v>1.8</v>
      </c>
      <c r="C55" s="72">
        <v>60</v>
      </c>
      <c r="D55" s="72">
        <v>61</v>
      </c>
      <c r="E55" s="72">
        <v>62</v>
      </c>
      <c r="F55" s="72">
        <v>62</v>
      </c>
      <c r="G55" s="72">
        <v>61</v>
      </c>
      <c r="H55" s="78">
        <f t="shared" si="0"/>
        <v>14.526315789473685</v>
      </c>
      <c r="I55" s="73"/>
      <c r="K55" s="76">
        <f t="shared" si="1"/>
        <v>5</v>
      </c>
    </row>
    <row r="56" spans="1:11" x14ac:dyDescent="0.25">
      <c r="A56" s="104">
        <v>54</v>
      </c>
      <c r="B56" s="81">
        <f t="shared" ref="B56" si="43">IF(A55="","",B$3)</f>
        <v>1.8</v>
      </c>
      <c r="C56" s="83">
        <v>68</v>
      </c>
      <c r="D56" s="83">
        <v>66</v>
      </c>
      <c r="E56" s="83">
        <v>65</v>
      </c>
      <c r="F56" s="83">
        <v>66</v>
      </c>
      <c r="G56" s="83">
        <v>65</v>
      </c>
      <c r="H56" s="78">
        <f t="shared" ref="H56" si="44">IF(B56="","",IF(K56=5,(SUM(C56:G56)-MAX(C56:G56)-MIN(C56:G56))/3,IF(K56=4,(SUM(C56:G56)-MAX(C56:G56))/3,SUM(C56:G56)/3))*B56/7.6)</f>
        <v>15.552631578947372</v>
      </c>
      <c r="I56" s="84"/>
      <c r="K56" s="76">
        <f t="shared" si="1"/>
        <v>5</v>
      </c>
    </row>
    <row r="57" spans="1:11" x14ac:dyDescent="0.25">
      <c r="A57" s="51">
        <v>55</v>
      </c>
      <c r="B57" s="7">
        <v>1.8</v>
      </c>
      <c r="C57" s="72">
        <v>46</v>
      </c>
      <c r="D57" s="72">
        <v>47</v>
      </c>
      <c r="E57" s="72">
        <v>46</v>
      </c>
      <c r="F57" s="72">
        <v>46</v>
      </c>
      <c r="G57" s="72">
        <v>46</v>
      </c>
      <c r="H57" s="78">
        <f t="shared" si="0"/>
        <v>10.894736842105264</v>
      </c>
      <c r="I57" s="73"/>
      <c r="K57" s="76">
        <f t="shared" si="1"/>
        <v>5</v>
      </c>
    </row>
    <row r="58" spans="1:11" x14ac:dyDescent="0.25">
      <c r="A58" s="104"/>
      <c r="B58" s="81">
        <f t="shared" ref="B58" si="45">IF(A57="","",B$3)</f>
        <v>1.8</v>
      </c>
      <c r="C58" s="83"/>
      <c r="D58" s="83"/>
      <c r="E58" s="83"/>
      <c r="F58" s="83"/>
      <c r="G58" s="83"/>
      <c r="H58" s="78">
        <f t="shared" ref="H58" si="46">IF(B58="","",IF(K58=5,(SUM(C58:G58)-MAX(C58:G58)-MIN(C58:G58))/3,IF(K58=4,(SUM(C58:G58)-MAX(C58:G58))/3,SUM(C58:G58)/3))*B58/7.6)</f>
        <v>0</v>
      </c>
      <c r="I58" s="84"/>
      <c r="K58" s="76">
        <f t="shared" si="1"/>
        <v>0</v>
      </c>
    </row>
    <row r="59" spans="1:11" x14ac:dyDescent="0.25">
      <c r="A59" s="82" t="str">
        <f>IF(Draw!E59=0,"",Draw!E59)</f>
        <v/>
      </c>
      <c r="B59" s="7">
        <v>1.8</v>
      </c>
      <c r="C59" s="72"/>
      <c r="D59" s="72"/>
      <c r="E59" s="72"/>
      <c r="F59" s="72"/>
      <c r="G59" s="72"/>
      <c r="H59" s="28"/>
      <c r="I59" s="73"/>
      <c r="K59" s="76">
        <f t="shared" si="1"/>
        <v>0</v>
      </c>
    </row>
    <row r="60" spans="1:11" x14ac:dyDescent="0.25">
      <c r="A60" s="52" t="str">
        <f>IF(Draw!E60=0,"",Draw!E60)</f>
        <v/>
      </c>
      <c r="B60" s="81" t="str">
        <f t="shared" ref="B60" si="47">IF(A59="","",B$3)</f>
        <v/>
      </c>
      <c r="C60" s="83"/>
      <c r="D60" s="83"/>
      <c r="E60" s="83"/>
      <c r="F60" s="83"/>
      <c r="G60" s="83"/>
      <c r="H60" s="78" t="str">
        <f t="shared" ref="H60" si="48">IF(B60="","",IF(K60=5,(SUM(C60:G60)-MAX(C60:G60)-MIN(C60:G60))/3,IF(K60=4,(SUM(C60:G60)-MAX(C60:G60))/3,SUM(C60:G60)/3))*B60/7.6)</f>
        <v/>
      </c>
      <c r="I60" s="84"/>
      <c r="K60" s="76">
        <f t="shared" si="1"/>
        <v>0</v>
      </c>
    </row>
    <row r="61" spans="1:11" x14ac:dyDescent="0.25">
      <c r="A61" s="82" t="str">
        <f>IF(Draw!E61=0,"",Draw!E61)</f>
        <v/>
      </c>
      <c r="B61" s="7">
        <v>1.8</v>
      </c>
      <c r="C61" s="72"/>
      <c r="D61" s="72"/>
      <c r="E61" s="72"/>
      <c r="F61" s="72"/>
      <c r="G61" s="72"/>
      <c r="H61" s="28"/>
      <c r="I61" s="73"/>
      <c r="K61" s="76">
        <f t="shared" si="1"/>
        <v>0</v>
      </c>
    </row>
    <row r="62" spans="1:11" x14ac:dyDescent="0.25">
      <c r="A62" s="52" t="str">
        <f>IF(Draw!E62=0,"",Draw!E62)</f>
        <v/>
      </c>
      <c r="B62" s="81" t="str">
        <f t="shared" ref="B62" si="49">IF(A61="","",B$3)</f>
        <v/>
      </c>
      <c r="C62" s="83"/>
      <c r="D62" s="83"/>
      <c r="E62" s="83"/>
      <c r="F62" s="83"/>
      <c r="G62" s="83"/>
      <c r="H62" s="78" t="str">
        <f t="shared" ref="H62" si="50">IF(B62="","",IF(K62=5,(SUM(C62:G62)-MAX(C62:G62)-MIN(C62:G62))/3,IF(K62=4,(SUM(C62:G62)-MAX(C62:G62))/3,SUM(C62:G62)/3))*B62/7.6)</f>
        <v/>
      </c>
      <c r="I62" s="84"/>
      <c r="K62" s="76">
        <f t="shared" si="1"/>
        <v>0</v>
      </c>
    </row>
    <row r="63" spans="1:11" x14ac:dyDescent="0.25">
      <c r="A63" s="82" t="str">
        <f>IF(Draw!E63=0,"",Draw!E63)</f>
        <v/>
      </c>
      <c r="B63" s="43"/>
      <c r="C63" s="72"/>
      <c r="D63" s="72"/>
      <c r="E63" s="72"/>
      <c r="F63" s="72"/>
      <c r="G63" s="72"/>
      <c r="H63" s="28"/>
      <c r="I63" s="73"/>
      <c r="K63" s="76">
        <f t="shared" si="1"/>
        <v>0</v>
      </c>
    </row>
    <row r="64" spans="1:11" x14ac:dyDescent="0.25">
      <c r="A64" s="52" t="str">
        <f>IF(Draw!E64=0,"",Draw!E64)</f>
        <v/>
      </c>
      <c r="B64" s="81" t="str">
        <f>IF(A63="","",B$3)</f>
        <v/>
      </c>
      <c r="C64" s="83"/>
      <c r="D64" s="83"/>
      <c r="E64" s="83"/>
      <c r="F64" s="83"/>
      <c r="G64" s="83"/>
      <c r="H64" s="78" t="str">
        <f t="shared" ref="H64" si="51">IF(B64="","",IF(K64=5,(SUM(C64:G64)-MAX(C64:G64)-MIN(C64:G64))/3,IF(K64=4,(SUM(C64:G64)-MAX(C64:G64))/3,SUM(C64:G64)/3))*B64/7.6)</f>
        <v/>
      </c>
      <c r="I64" s="84"/>
      <c r="K64" s="76">
        <f t="shared" si="1"/>
        <v>0</v>
      </c>
    </row>
    <row r="65" spans="1:11" x14ac:dyDescent="0.25">
      <c r="A65" s="82" t="str">
        <f>IF(Draw!E65=0,"",Draw!E65)</f>
        <v/>
      </c>
      <c r="B65" s="43"/>
      <c r="C65" s="72"/>
      <c r="D65" s="72"/>
      <c r="E65" s="72"/>
      <c r="F65" s="72"/>
      <c r="G65" s="72"/>
      <c r="H65" s="28"/>
      <c r="I65" s="73"/>
      <c r="K65" s="76">
        <f t="shared" si="1"/>
        <v>0</v>
      </c>
    </row>
    <row r="66" spans="1:11" x14ac:dyDescent="0.25">
      <c r="A66" s="52" t="str">
        <f>IF(Draw!E66=0,"",Draw!E66)</f>
        <v/>
      </c>
      <c r="B66" s="81" t="str">
        <f>IF(A65="","",B$3)</f>
        <v/>
      </c>
      <c r="C66" s="83"/>
      <c r="D66" s="83"/>
      <c r="E66" s="83"/>
      <c r="F66" s="83"/>
      <c r="G66" s="83"/>
      <c r="H66" s="78" t="str">
        <f t="shared" ref="H66" si="52">IF(B66="","",IF(K66=5,(SUM(C66:G66)-MAX(C66:G66)-MIN(C66:G66))/3,IF(K66=4,(SUM(C66:G66)-MAX(C66:G66))/3,SUM(C66:G66)/3))*B66/7.6)</f>
        <v/>
      </c>
      <c r="I66" s="84"/>
      <c r="K66" s="76">
        <f t="shared" si="1"/>
        <v>0</v>
      </c>
    </row>
    <row r="67" spans="1:11" x14ac:dyDescent="0.25">
      <c r="A67" s="82" t="str">
        <f>IF(Draw!E67=0,"",Draw!E67)</f>
        <v/>
      </c>
      <c r="B67" s="43"/>
      <c r="C67" s="72"/>
      <c r="D67" s="72"/>
      <c r="E67" s="72"/>
      <c r="F67" s="72"/>
      <c r="G67" s="72"/>
      <c r="H67" s="28"/>
      <c r="I67" s="73"/>
      <c r="K67" s="76">
        <f t="shared" si="1"/>
        <v>0</v>
      </c>
    </row>
    <row r="68" spans="1:11" x14ac:dyDescent="0.25">
      <c r="A68" s="52" t="str">
        <f>IF(Draw!E68=0,"",Draw!E68)</f>
        <v/>
      </c>
      <c r="B68" s="81" t="str">
        <f>IF(A67="","",B$3)</f>
        <v/>
      </c>
      <c r="C68" s="83"/>
      <c r="D68" s="83"/>
      <c r="E68" s="83"/>
      <c r="F68" s="83"/>
      <c r="G68" s="83"/>
      <c r="H68" s="78" t="str">
        <f t="shared" ref="H68" si="53">IF(B68="","",IF(K68=5,(SUM(C68:G68)-MAX(C68:G68)-MIN(C68:G68))/3,IF(K68=4,(SUM(C68:G68)-MAX(C68:G68))/3,SUM(C68:G68)/3))*B68/7.6)</f>
        <v/>
      </c>
      <c r="I68" s="84"/>
      <c r="K68" s="76">
        <f t="shared" ref="K68:K131" si="54">COUNT(C68:G68)</f>
        <v>0</v>
      </c>
    </row>
    <row r="69" spans="1:11" x14ac:dyDescent="0.25">
      <c r="A69" s="82" t="str">
        <f>IF(Draw!E69=0,"",Draw!E69)</f>
        <v/>
      </c>
      <c r="B69" s="43"/>
      <c r="C69" s="72"/>
      <c r="D69" s="72"/>
      <c r="E69" s="72"/>
      <c r="F69" s="72"/>
      <c r="G69" s="72"/>
      <c r="H69" s="28"/>
      <c r="I69" s="73"/>
      <c r="K69" s="76">
        <f t="shared" si="54"/>
        <v>0</v>
      </c>
    </row>
    <row r="70" spans="1:11" x14ac:dyDescent="0.25">
      <c r="A70" s="52" t="str">
        <f>IF(Draw!E70=0,"",Draw!E70)</f>
        <v/>
      </c>
      <c r="B70" s="81" t="str">
        <f>IF(A69="","",B$3)</f>
        <v/>
      </c>
      <c r="C70" s="83"/>
      <c r="D70" s="83"/>
      <c r="E70" s="83"/>
      <c r="F70" s="83"/>
      <c r="G70" s="83"/>
      <c r="H70" s="78" t="str">
        <f t="shared" ref="H70" si="55">IF(B70="","",IF(K70=5,(SUM(C70:G70)-MAX(C70:G70)-MIN(C70:G70))/3,IF(K70=4,(SUM(C70:G70)-MAX(C70:G70))/3,SUM(C70:G70)/3))*B70/7.6)</f>
        <v/>
      </c>
      <c r="I70" s="84"/>
      <c r="K70" s="76">
        <f t="shared" si="54"/>
        <v>0</v>
      </c>
    </row>
    <row r="71" spans="1:11" x14ac:dyDescent="0.25">
      <c r="A71" s="82" t="str">
        <f>IF(Draw!E71=0,"",Draw!E71)</f>
        <v/>
      </c>
      <c r="B71" s="43"/>
      <c r="C71" s="72"/>
      <c r="D71" s="72"/>
      <c r="E71" s="72"/>
      <c r="F71" s="72"/>
      <c r="G71" s="72"/>
      <c r="H71" s="28"/>
      <c r="I71" s="73"/>
      <c r="K71" s="76">
        <f t="shared" si="54"/>
        <v>0</v>
      </c>
    </row>
    <row r="72" spans="1:11" x14ac:dyDescent="0.25">
      <c r="A72" s="52" t="str">
        <f>IF(Draw!E72=0,"",Draw!E72)</f>
        <v/>
      </c>
      <c r="B72" s="81" t="str">
        <f>IF(A71="","",B$3)</f>
        <v/>
      </c>
      <c r="C72" s="83"/>
      <c r="D72" s="83"/>
      <c r="E72" s="83"/>
      <c r="F72" s="83"/>
      <c r="G72" s="83"/>
      <c r="H72" s="78" t="str">
        <f t="shared" ref="H72" si="56">IF(B72="","",IF(K72=5,(SUM(C72:G72)-MAX(C72:G72)-MIN(C72:G72))/3,IF(K72=4,(SUM(C72:G72)-MAX(C72:G72))/3,SUM(C72:G72)/3))*B72/7.6)</f>
        <v/>
      </c>
      <c r="I72" s="84"/>
      <c r="K72" s="76">
        <f t="shared" si="54"/>
        <v>0</v>
      </c>
    </row>
    <row r="73" spans="1:11" x14ac:dyDescent="0.25">
      <c r="A73" s="82" t="str">
        <f>IF(Draw!E73=0,"",Draw!E73)</f>
        <v/>
      </c>
      <c r="B73" s="43"/>
      <c r="C73" s="72"/>
      <c r="D73" s="72"/>
      <c r="E73" s="72"/>
      <c r="F73" s="72"/>
      <c r="G73" s="72"/>
      <c r="H73" s="28"/>
      <c r="I73" s="73"/>
      <c r="K73" s="76">
        <f t="shared" si="54"/>
        <v>0</v>
      </c>
    </row>
    <row r="74" spans="1:11" x14ac:dyDescent="0.25">
      <c r="A74" s="52" t="str">
        <f>IF(Draw!E74=0,"",Draw!E74)</f>
        <v/>
      </c>
      <c r="B74" s="81" t="str">
        <f>IF(A73="","",B$3)</f>
        <v/>
      </c>
      <c r="C74" s="83"/>
      <c r="D74" s="83"/>
      <c r="E74" s="83"/>
      <c r="F74" s="83"/>
      <c r="G74" s="83"/>
      <c r="H74" s="78" t="str">
        <f t="shared" ref="H74" si="57">IF(B74="","",IF(K74=5,(SUM(C74:G74)-MAX(C74:G74)-MIN(C74:G74))/3,IF(K74=4,(SUM(C74:G74)-MAX(C74:G74))/3,SUM(C74:G74)/3))*B74/7.6)</f>
        <v/>
      </c>
      <c r="I74" s="84"/>
      <c r="K74" s="76">
        <f t="shared" si="54"/>
        <v>0</v>
      </c>
    </row>
    <row r="75" spans="1:11" x14ac:dyDescent="0.25">
      <c r="A75" s="82" t="str">
        <f>IF(Draw!E75=0,"",Draw!E75)</f>
        <v/>
      </c>
      <c r="B75" s="43"/>
      <c r="C75" s="72"/>
      <c r="D75" s="72"/>
      <c r="E75" s="72"/>
      <c r="F75" s="72"/>
      <c r="G75" s="72"/>
      <c r="H75" s="28"/>
      <c r="I75" s="73"/>
      <c r="K75" s="76">
        <f t="shared" si="54"/>
        <v>0</v>
      </c>
    </row>
    <row r="76" spans="1:11" x14ac:dyDescent="0.25">
      <c r="A76" s="52" t="str">
        <f>IF(Draw!E76=0,"",Draw!E76)</f>
        <v/>
      </c>
      <c r="B76" s="81" t="str">
        <f>IF(A75="","",B$3)</f>
        <v/>
      </c>
      <c r="C76" s="83"/>
      <c r="D76" s="83"/>
      <c r="E76" s="83"/>
      <c r="F76" s="83"/>
      <c r="G76" s="83"/>
      <c r="H76" s="78" t="str">
        <f t="shared" ref="H76" si="58">IF(B76="","",IF(K76=5,(SUM(C76:G76)-MAX(C76:G76)-MIN(C76:G76))/3,IF(K76=4,(SUM(C76:G76)-MAX(C76:G76))/3,SUM(C76:G76)/3))*B76/7.6)</f>
        <v/>
      </c>
      <c r="I76" s="84"/>
      <c r="K76" s="76">
        <f t="shared" si="54"/>
        <v>0</v>
      </c>
    </row>
    <row r="77" spans="1:11" x14ac:dyDescent="0.25">
      <c r="A77" s="82" t="str">
        <f>IF(Draw!E77=0,"",Draw!E77)</f>
        <v/>
      </c>
      <c r="B77" s="43"/>
      <c r="C77" s="72"/>
      <c r="D77" s="72"/>
      <c r="E77" s="72"/>
      <c r="F77" s="72"/>
      <c r="G77" s="72"/>
      <c r="H77" s="28"/>
      <c r="I77" s="73"/>
      <c r="K77" s="76">
        <f t="shared" si="54"/>
        <v>0</v>
      </c>
    </row>
    <row r="78" spans="1:11" x14ac:dyDescent="0.25">
      <c r="A78" s="52" t="str">
        <f>IF(Draw!E78=0,"",Draw!E78)</f>
        <v/>
      </c>
      <c r="B78" s="81" t="str">
        <f>IF(A77="","",B$3)</f>
        <v/>
      </c>
      <c r="C78" s="83"/>
      <c r="D78" s="83"/>
      <c r="E78" s="83"/>
      <c r="F78" s="83"/>
      <c r="G78" s="83"/>
      <c r="H78" s="78" t="str">
        <f t="shared" ref="H78" si="59">IF(B78="","",IF(K78=5,(SUM(C78:G78)-MAX(C78:G78)-MIN(C78:G78))/3,IF(K78=4,(SUM(C78:G78)-MAX(C78:G78))/3,SUM(C78:G78)/3))*B78/7.6)</f>
        <v/>
      </c>
      <c r="I78" s="84"/>
      <c r="K78" s="76">
        <f t="shared" si="54"/>
        <v>0</v>
      </c>
    </row>
    <row r="79" spans="1:11" x14ac:dyDescent="0.25">
      <c r="A79" s="82" t="str">
        <f>IF(Draw!E79=0,"",Draw!E79)</f>
        <v/>
      </c>
      <c r="B79" s="43"/>
      <c r="C79" s="72"/>
      <c r="D79" s="72"/>
      <c r="E79" s="72"/>
      <c r="F79" s="72"/>
      <c r="G79" s="72"/>
      <c r="H79" s="28"/>
      <c r="I79" s="73"/>
      <c r="K79" s="76">
        <f t="shared" si="54"/>
        <v>0</v>
      </c>
    </row>
    <row r="80" spans="1:11" x14ac:dyDescent="0.25">
      <c r="A80" s="52" t="str">
        <f>IF(Draw!E80=0,"",Draw!E80)</f>
        <v/>
      </c>
      <c r="B80" s="81" t="str">
        <f>IF(A79="","",B$3)</f>
        <v/>
      </c>
      <c r="C80" s="83"/>
      <c r="D80" s="83"/>
      <c r="E80" s="83"/>
      <c r="F80" s="83"/>
      <c r="G80" s="83"/>
      <c r="H80" s="78" t="str">
        <f t="shared" ref="H80" si="60">IF(B80="","",IF(K80=5,(SUM(C80:G80)-MAX(C80:G80)-MIN(C80:G80))/3,IF(K80=4,(SUM(C80:G80)-MAX(C80:G80))/3,SUM(C80:G80)/3))*B80/7.6)</f>
        <v/>
      </c>
      <c r="I80" s="84"/>
      <c r="K80" s="76">
        <f t="shared" si="54"/>
        <v>0</v>
      </c>
    </row>
    <row r="81" spans="1:11" x14ac:dyDescent="0.25">
      <c r="A81" s="82" t="str">
        <f>IF(Draw!E81=0,"",Draw!E81)</f>
        <v/>
      </c>
      <c r="B81" s="43"/>
      <c r="C81" s="72"/>
      <c r="D81" s="72"/>
      <c r="E81" s="72"/>
      <c r="F81" s="72"/>
      <c r="G81" s="72"/>
      <c r="H81" s="28"/>
      <c r="I81" s="73"/>
      <c r="K81" s="76">
        <f t="shared" si="54"/>
        <v>0</v>
      </c>
    </row>
    <row r="82" spans="1:11" x14ac:dyDescent="0.25">
      <c r="A82" s="52" t="str">
        <f>IF(Draw!E82=0,"",Draw!E82)</f>
        <v/>
      </c>
      <c r="B82" s="81" t="str">
        <f>IF(A81="","",B$3)</f>
        <v/>
      </c>
      <c r="C82" s="83"/>
      <c r="D82" s="83"/>
      <c r="E82" s="83"/>
      <c r="F82" s="83"/>
      <c r="G82" s="83"/>
      <c r="H82" s="78" t="str">
        <f t="shared" ref="H82" si="61">IF(B82="","",IF(K82=5,(SUM(C82:G82)-MAX(C82:G82)-MIN(C82:G82))/3,IF(K82=4,(SUM(C82:G82)-MAX(C82:G82))/3,SUM(C82:G82)/3))*B82/7.6)</f>
        <v/>
      </c>
      <c r="I82" s="84"/>
      <c r="K82" s="76">
        <f t="shared" si="54"/>
        <v>0</v>
      </c>
    </row>
    <row r="83" spans="1:11" x14ac:dyDescent="0.25">
      <c r="A83" s="82" t="str">
        <f>IF(Draw!E83=0,"",Draw!E83)</f>
        <v/>
      </c>
      <c r="B83" s="43"/>
      <c r="C83" s="72"/>
      <c r="D83" s="72"/>
      <c r="E83" s="72"/>
      <c r="F83" s="72"/>
      <c r="G83" s="72"/>
      <c r="H83" s="28"/>
      <c r="I83" s="73"/>
      <c r="K83" s="76">
        <f t="shared" si="54"/>
        <v>0</v>
      </c>
    </row>
    <row r="84" spans="1:11" x14ac:dyDescent="0.25">
      <c r="A84" s="52" t="str">
        <f>IF(Draw!E84=0,"",Draw!E84)</f>
        <v/>
      </c>
      <c r="B84" s="81" t="str">
        <f>IF(A83="","",B$3)</f>
        <v/>
      </c>
      <c r="C84" s="83"/>
      <c r="D84" s="83"/>
      <c r="E84" s="83"/>
      <c r="F84" s="83"/>
      <c r="G84" s="83"/>
      <c r="H84" s="78" t="str">
        <f t="shared" ref="H84" si="62">IF(B84="","",IF(K84=5,(SUM(C84:G84)-MAX(C84:G84)-MIN(C84:G84))/3,IF(K84=4,(SUM(C84:G84)-MAX(C84:G84))/3,SUM(C84:G84)/3))*B84/7.6)</f>
        <v/>
      </c>
      <c r="I84" s="84"/>
      <c r="K84" s="76">
        <f t="shared" si="54"/>
        <v>0</v>
      </c>
    </row>
    <row r="85" spans="1:11" x14ac:dyDescent="0.25">
      <c r="A85" s="82" t="str">
        <f>IF(Draw!E85=0,"",Draw!E85)</f>
        <v/>
      </c>
      <c r="B85" s="43"/>
      <c r="C85" s="72"/>
      <c r="D85" s="72"/>
      <c r="E85" s="72"/>
      <c r="F85" s="72"/>
      <c r="G85" s="72"/>
      <c r="H85" s="28"/>
      <c r="I85" s="73"/>
      <c r="K85" s="76">
        <f t="shared" si="54"/>
        <v>0</v>
      </c>
    </row>
    <row r="86" spans="1:11" x14ac:dyDescent="0.25">
      <c r="A86" s="52" t="str">
        <f>IF(Draw!E86=0,"",Draw!E86)</f>
        <v/>
      </c>
      <c r="B86" s="81" t="str">
        <f>IF(A85="","",B$3)</f>
        <v/>
      </c>
      <c r="C86" s="83"/>
      <c r="D86" s="83"/>
      <c r="E86" s="83"/>
      <c r="F86" s="83"/>
      <c r="G86" s="83"/>
      <c r="H86" s="78" t="str">
        <f t="shared" ref="H86" si="63">IF(B86="","",IF(K86=5,(SUM(C86:G86)-MAX(C86:G86)-MIN(C86:G86))/3,IF(K86=4,(SUM(C86:G86)-MAX(C86:G86))/3,SUM(C86:G86)/3))*B86/7.6)</f>
        <v/>
      </c>
      <c r="I86" s="84"/>
      <c r="K86" s="76">
        <f t="shared" si="54"/>
        <v>0</v>
      </c>
    </row>
    <row r="87" spans="1:11" x14ac:dyDescent="0.25">
      <c r="A87" s="82" t="str">
        <f>IF(Draw!E87=0,"",Draw!E87)</f>
        <v/>
      </c>
      <c r="B87" s="43"/>
      <c r="C87" s="72"/>
      <c r="D87" s="72"/>
      <c r="E87" s="72"/>
      <c r="F87" s="72"/>
      <c r="G87" s="72"/>
      <c r="H87" s="28"/>
      <c r="I87" s="73"/>
      <c r="K87" s="76">
        <f t="shared" si="54"/>
        <v>0</v>
      </c>
    </row>
    <row r="88" spans="1:11" x14ac:dyDescent="0.25">
      <c r="A88" s="52" t="str">
        <f>IF(Draw!E88=0,"",Draw!E88)</f>
        <v/>
      </c>
      <c r="B88" s="81" t="str">
        <f>IF(A87="","",B$3)</f>
        <v/>
      </c>
      <c r="C88" s="83"/>
      <c r="D88" s="83"/>
      <c r="E88" s="83"/>
      <c r="F88" s="83"/>
      <c r="G88" s="83"/>
      <c r="H88" s="78" t="str">
        <f t="shared" ref="H88" si="64">IF(B88="","",IF(K88=5,(SUM(C88:G88)-MAX(C88:G88)-MIN(C88:G88))/3,IF(K88=4,(SUM(C88:G88)-MAX(C88:G88))/3,SUM(C88:G88)/3))*B88/7.6)</f>
        <v/>
      </c>
      <c r="I88" s="84"/>
      <c r="K88" s="76">
        <f t="shared" si="54"/>
        <v>0</v>
      </c>
    </row>
    <row r="89" spans="1:11" x14ac:dyDescent="0.25">
      <c r="A89" s="82" t="str">
        <f>IF(Draw!E89=0,"",Draw!E89)</f>
        <v/>
      </c>
      <c r="B89" s="43"/>
      <c r="C89" s="72"/>
      <c r="D89" s="72"/>
      <c r="E89" s="72"/>
      <c r="F89" s="72"/>
      <c r="G89" s="72"/>
      <c r="H89" s="28"/>
      <c r="I89" s="73"/>
      <c r="K89" s="76">
        <f t="shared" si="54"/>
        <v>0</v>
      </c>
    </row>
    <row r="90" spans="1:11" x14ac:dyDescent="0.25">
      <c r="A90" s="52" t="str">
        <f>IF(Draw!E90=0,"",Draw!E90)</f>
        <v/>
      </c>
      <c r="B90" s="81" t="str">
        <f>IF(A89="","",B$3)</f>
        <v/>
      </c>
      <c r="C90" s="83"/>
      <c r="D90" s="83"/>
      <c r="E90" s="83"/>
      <c r="F90" s="83"/>
      <c r="G90" s="83"/>
      <c r="H90" s="78" t="str">
        <f t="shared" ref="H90" si="65">IF(B90="","",IF(K90=5,(SUM(C90:G90)-MAX(C90:G90)-MIN(C90:G90))/3,IF(K90=4,(SUM(C90:G90)-MAX(C90:G90))/3,SUM(C90:G90)/3))*B90/7.6)</f>
        <v/>
      </c>
      <c r="I90" s="84"/>
      <c r="K90" s="76">
        <f t="shared" si="54"/>
        <v>0</v>
      </c>
    </row>
    <row r="91" spans="1:11" x14ac:dyDescent="0.25">
      <c r="A91" s="82" t="str">
        <f>IF(Draw!E91=0,"",Draw!E91)</f>
        <v/>
      </c>
      <c r="B91" s="43"/>
      <c r="C91" s="72"/>
      <c r="D91" s="72"/>
      <c r="E91" s="72"/>
      <c r="F91" s="72"/>
      <c r="G91" s="72"/>
      <c r="H91" s="28"/>
      <c r="I91" s="73"/>
      <c r="K91" s="76">
        <f t="shared" si="54"/>
        <v>0</v>
      </c>
    </row>
    <row r="92" spans="1:11" x14ac:dyDescent="0.25">
      <c r="A92" s="52" t="str">
        <f>IF(Draw!E92=0,"",Draw!E92)</f>
        <v/>
      </c>
      <c r="B92" s="81" t="str">
        <f>IF(A91="","",B$3)</f>
        <v/>
      </c>
      <c r="C92" s="83"/>
      <c r="D92" s="83"/>
      <c r="E92" s="83"/>
      <c r="F92" s="83"/>
      <c r="G92" s="83"/>
      <c r="H92" s="78" t="str">
        <f t="shared" ref="H92" si="66">IF(B92="","",IF(K92=5,(SUM(C92:G92)-MAX(C92:G92)-MIN(C92:G92))/3,IF(K92=4,(SUM(C92:G92)-MAX(C92:G92))/3,SUM(C92:G92)/3))*B92/7.6)</f>
        <v/>
      </c>
      <c r="I92" s="84"/>
      <c r="K92" s="76">
        <f t="shared" si="54"/>
        <v>0</v>
      </c>
    </row>
    <row r="93" spans="1:11" x14ac:dyDescent="0.25">
      <c r="A93" s="82" t="str">
        <f>IF(Draw!E93=0,"",Draw!E93)</f>
        <v/>
      </c>
      <c r="B93" s="43"/>
      <c r="C93" s="72"/>
      <c r="D93" s="72"/>
      <c r="E93" s="72"/>
      <c r="F93" s="72"/>
      <c r="G93" s="72"/>
      <c r="H93" s="28"/>
      <c r="I93" s="73"/>
      <c r="K93" s="76">
        <f t="shared" si="54"/>
        <v>0</v>
      </c>
    </row>
    <row r="94" spans="1:11" x14ac:dyDescent="0.25">
      <c r="A94" s="52" t="str">
        <f>IF(Draw!E94=0,"",Draw!E94)</f>
        <v/>
      </c>
      <c r="B94" s="81" t="str">
        <f>IF(A93="","",B$3)</f>
        <v/>
      </c>
      <c r="C94" s="83"/>
      <c r="D94" s="83"/>
      <c r="E94" s="83"/>
      <c r="F94" s="83"/>
      <c r="G94" s="83"/>
      <c r="H94" s="78" t="str">
        <f t="shared" ref="H94" si="67">IF(B94="","",IF(K94=5,(SUM(C94:G94)-MAX(C94:G94)-MIN(C94:G94))/3,IF(K94=4,(SUM(C94:G94)-MAX(C94:G94))/3,SUM(C94:G94)/3))*B94/7.6)</f>
        <v/>
      </c>
      <c r="I94" s="84"/>
      <c r="K94" s="76">
        <f t="shared" si="54"/>
        <v>0</v>
      </c>
    </row>
    <row r="95" spans="1:11" x14ac:dyDescent="0.25">
      <c r="A95" s="82" t="str">
        <f>IF(Draw!E95=0,"",Draw!E95)</f>
        <v/>
      </c>
      <c r="B95" s="43"/>
      <c r="C95" s="72"/>
      <c r="D95" s="72"/>
      <c r="E95" s="72"/>
      <c r="F95" s="72"/>
      <c r="G95" s="72"/>
      <c r="H95" s="28"/>
      <c r="I95" s="73"/>
      <c r="K95" s="76">
        <f t="shared" si="54"/>
        <v>0</v>
      </c>
    </row>
    <row r="96" spans="1:11" x14ac:dyDescent="0.25">
      <c r="A96" s="52" t="str">
        <f>IF(Draw!E96=0,"",Draw!E96)</f>
        <v/>
      </c>
      <c r="B96" s="81" t="str">
        <f>IF(A95="","",B$3)</f>
        <v/>
      </c>
      <c r="C96" s="83"/>
      <c r="D96" s="83"/>
      <c r="E96" s="83"/>
      <c r="F96" s="83"/>
      <c r="G96" s="83"/>
      <c r="H96" s="78" t="str">
        <f t="shared" ref="H96" si="68">IF(B96="","",IF(K96=5,(SUM(C96:G96)-MAX(C96:G96)-MIN(C96:G96))/3,IF(K96=4,(SUM(C96:G96)-MAX(C96:G96))/3,SUM(C96:G96)/3))*B96/7.6)</f>
        <v/>
      </c>
      <c r="I96" s="84"/>
      <c r="K96" s="76">
        <f t="shared" si="54"/>
        <v>0</v>
      </c>
    </row>
    <row r="97" spans="1:11" x14ac:dyDescent="0.25">
      <c r="A97" s="82" t="str">
        <f>IF(Draw!E97=0,"",Draw!E97)</f>
        <v/>
      </c>
      <c r="B97" s="43"/>
      <c r="C97" s="72"/>
      <c r="D97" s="72"/>
      <c r="E97" s="72"/>
      <c r="F97" s="72"/>
      <c r="G97" s="72"/>
      <c r="H97" s="28"/>
      <c r="I97" s="73"/>
      <c r="K97" s="76">
        <f t="shared" si="54"/>
        <v>0</v>
      </c>
    </row>
    <row r="98" spans="1:11" x14ac:dyDescent="0.25">
      <c r="A98" s="52" t="str">
        <f>IF(Draw!E98=0,"",Draw!E98)</f>
        <v/>
      </c>
      <c r="B98" s="81" t="str">
        <f>IF(A97="","",B$3)</f>
        <v/>
      </c>
      <c r="C98" s="83"/>
      <c r="D98" s="83"/>
      <c r="E98" s="83"/>
      <c r="F98" s="83"/>
      <c r="G98" s="83"/>
      <c r="H98" s="78" t="str">
        <f t="shared" ref="H98" si="69">IF(B98="","",IF(K98=5,(SUM(C98:G98)-MAX(C98:G98)-MIN(C98:G98))/3,IF(K98=4,(SUM(C98:G98)-MAX(C98:G98))/3,SUM(C98:G98)/3))*B98/7.6)</f>
        <v/>
      </c>
      <c r="I98" s="84"/>
      <c r="K98" s="76">
        <f t="shared" si="54"/>
        <v>0</v>
      </c>
    </row>
    <row r="99" spans="1:11" x14ac:dyDescent="0.25">
      <c r="A99" s="82" t="str">
        <f>IF(Draw!E99=0,"",Draw!E99)</f>
        <v/>
      </c>
      <c r="B99" s="43"/>
      <c r="C99" s="72"/>
      <c r="D99" s="72"/>
      <c r="E99" s="72"/>
      <c r="F99" s="72"/>
      <c r="G99" s="72"/>
      <c r="H99" s="28"/>
      <c r="I99" s="73"/>
      <c r="K99" s="76">
        <f t="shared" si="54"/>
        <v>0</v>
      </c>
    </row>
    <row r="100" spans="1:11" x14ac:dyDescent="0.25">
      <c r="A100" s="52" t="str">
        <f>IF(Draw!E100=0,"",Draw!E100)</f>
        <v/>
      </c>
      <c r="B100" s="81" t="str">
        <f>IF(A99="","",B$3)</f>
        <v/>
      </c>
      <c r="C100" s="83"/>
      <c r="D100" s="83"/>
      <c r="E100" s="83"/>
      <c r="F100" s="83"/>
      <c r="G100" s="83"/>
      <c r="H100" s="78" t="str">
        <f t="shared" ref="H100" si="70">IF(B100="","",IF(K100=5,(SUM(C100:G100)-MAX(C100:G100)-MIN(C100:G100))/3,IF(K100=4,(SUM(C100:G100)-MAX(C100:G100))/3,SUM(C100:G100)/3))*B100/7.6)</f>
        <v/>
      </c>
      <c r="I100" s="84"/>
      <c r="K100" s="76">
        <f t="shared" si="54"/>
        <v>0</v>
      </c>
    </row>
    <row r="101" spans="1:11" x14ac:dyDescent="0.25">
      <c r="A101" s="82" t="str">
        <f>IF(Draw!E101=0,"",Draw!E101)</f>
        <v/>
      </c>
      <c r="B101" s="43"/>
      <c r="C101" s="72"/>
      <c r="D101" s="72"/>
      <c r="E101" s="72"/>
      <c r="F101" s="72"/>
      <c r="G101" s="72"/>
      <c r="H101" s="28"/>
      <c r="I101" s="73"/>
      <c r="K101" s="76">
        <f t="shared" si="54"/>
        <v>0</v>
      </c>
    </row>
    <row r="102" spans="1:11" x14ac:dyDescent="0.25">
      <c r="A102" s="52" t="str">
        <f>IF(Draw!E102=0,"",Draw!E102)</f>
        <v/>
      </c>
      <c r="B102" s="81" t="str">
        <f>IF(A101="","",B$3)</f>
        <v/>
      </c>
      <c r="C102" s="83"/>
      <c r="D102" s="83"/>
      <c r="E102" s="83"/>
      <c r="F102" s="83"/>
      <c r="G102" s="83"/>
      <c r="H102" s="78" t="str">
        <f t="shared" ref="H102" si="71">IF(B102="","",IF(K102=5,(SUM(C102:G102)-MAX(C102:G102)-MIN(C102:G102))/3,IF(K102=4,(SUM(C102:G102)-MAX(C102:G102))/3,SUM(C102:G102)/3))*B102/7.6)</f>
        <v/>
      </c>
      <c r="I102" s="84"/>
      <c r="K102" s="76">
        <f t="shared" si="54"/>
        <v>0</v>
      </c>
    </row>
    <row r="103" spans="1:11" x14ac:dyDescent="0.25">
      <c r="A103" s="82" t="str">
        <f>IF(Draw!E103=0,"",Draw!E103)</f>
        <v/>
      </c>
      <c r="B103" s="43"/>
      <c r="C103" s="72"/>
      <c r="D103" s="72"/>
      <c r="E103" s="72"/>
      <c r="F103" s="72"/>
      <c r="G103" s="72"/>
      <c r="H103" s="28"/>
      <c r="I103" s="73"/>
      <c r="K103" s="76">
        <f t="shared" si="54"/>
        <v>0</v>
      </c>
    </row>
    <row r="104" spans="1:11" x14ac:dyDescent="0.25">
      <c r="A104" s="52" t="str">
        <f>IF(Draw!E104=0,"",Draw!E104)</f>
        <v/>
      </c>
      <c r="B104" s="81" t="str">
        <f>IF(A103="","",B$3)</f>
        <v/>
      </c>
      <c r="C104" s="83"/>
      <c r="D104" s="83"/>
      <c r="E104" s="83"/>
      <c r="F104" s="83"/>
      <c r="G104" s="83"/>
      <c r="H104" s="78" t="str">
        <f t="shared" ref="H104" si="72">IF(B104="","",IF(K104=5,(SUM(C104:G104)-MAX(C104:G104)-MIN(C104:G104))/3,IF(K104=4,(SUM(C104:G104)-MAX(C104:G104))/3,SUM(C104:G104)/3))*B104/7.6)</f>
        <v/>
      </c>
      <c r="I104" s="84"/>
      <c r="K104" s="76">
        <f t="shared" si="54"/>
        <v>0</v>
      </c>
    </row>
    <row r="105" spans="1:11" x14ac:dyDescent="0.25">
      <c r="A105" s="82" t="str">
        <f>IF(Draw!E105=0,"",Draw!E105)</f>
        <v/>
      </c>
      <c r="B105" s="43"/>
      <c r="C105" s="72"/>
      <c r="D105" s="72"/>
      <c r="E105" s="72"/>
      <c r="F105" s="72"/>
      <c r="G105" s="72"/>
      <c r="H105" s="28"/>
      <c r="I105" s="73"/>
      <c r="K105" s="76">
        <f t="shared" si="54"/>
        <v>0</v>
      </c>
    </row>
    <row r="106" spans="1:11" x14ac:dyDescent="0.25">
      <c r="A106" s="52" t="str">
        <f>IF(Draw!E106=0,"",Draw!E106)</f>
        <v/>
      </c>
      <c r="B106" s="81" t="str">
        <f>IF(A105="","",B$3)</f>
        <v/>
      </c>
      <c r="C106" s="83"/>
      <c r="D106" s="83"/>
      <c r="E106" s="83"/>
      <c r="F106" s="83"/>
      <c r="G106" s="83"/>
      <c r="H106" s="78" t="str">
        <f t="shared" ref="H106" si="73">IF(B106="","",IF(K106=5,(SUM(C106:G106)-MAX(C106:G106)-MIN(C106:G106))/3,IF(K106=4,(SUM(C106:G106)-MAX(C106:G106))/3,SUM(C106:G106)/3))*B106/7.6)</f>
        <v/>
      </c>
      <c r="I106" s="84"/>
      <c r="K106" s="76">
        <f t="shared" si="54"/>
        <v>0</v>
      </c>
    </row>
    <row r="107" spans="1:11" x14ac:dyDescent="0.25">
      <c r="A107" s="82" t="str">
        <f>IF(Draw!E107=0,"",Draw!E107)</f>
        <v/>
      </c>
      <c r="B107" s="43"/>
      <c r="C107" s="72"/>
      <c r="D107" s="72"/>
      <c r="E107" s="72"/>
      <c r="F107" s="72"/>
      <c r="G107" s="72"/>
      <c r="H107" s="28"/>
      <c r="I107" s="73"/>
      <c r="K107" s="76">
        <f t="shared" si="54"/>
        <v>0</v>
      </c>
    </row>
    <row r="108" spans="1:11" x14ac:dyDescent="0.25">
      <c r="A108" s="52" t="str">
        <f>IF(Draw!E108=0,"",Draw!E108)</f>
        <v/>
      </c>
      <c r="B108" s="81" t="str">
        <f>IF(A107="","",B$3)</f>
        <v/>
      </c>
      <c r="C108" s="83"/>
      <c r="D108" s="83"/>
      <c r="E108" s="83"/>
      <c r="F108" s="83"/>
      <c r="G108" s="83"/>
      <c r="H108" s="78" t="str">
        <f t="shared" ref="H108" si="74">IF(B108="","",IF(K108=5,(SUM(C108:G108)-MAX(C108:G108)-MIN(C108:G108))/3,IF(K108=4,(SUM(C108:G108)-MAX(C108:G108))/3,SUM(C108:G108)/3))*B108/7.6)</f>
        <v/>
      </c>
      <c r="I108" s="84"/>
      <c r="K108" s="76">
        <f t="shared" si="54"/>
        <v>0</v>
      </c>
    </row>
    <row r="109" spans="1:11" x14ac:dyDescent="0.25">
      <c r="A109" s="82" t="str">
        <f>IF(Draw!E109=0,"",Draw!E109)</f>
        <v/>
      </c>
      <c r="B109" s="43"/>
      <c r="C109" s="72"/>
      <c r="D109" s="72"/>
      <c r="E109" s="72"/>
      <c r="F109" s="72"/>
      <c r="G109" s="72"/>
      <c r="H109" s="28"/>
      <c r="I109" s="73"/>
      <c r="K109" s="76">
        <f t="shared" si="54"/>
        <v>0</v>
      </c>
    </row>
    <row r="110" spans="1:11" x14ac:dyDescent="0.25">
      <c r="A110" s="52" t="str">
        <f>IF(Draw!E110=0,"",Draw!E110)</f>
        <v/>
      </c>
      <c r="B110" s="81" t="str">
        <f>IF(A109="","",B$3)</f>
        <v/>
      </c>
      <c r="C110" s="83"/>
      <c r="D110" s="83"/>
      <c r="E110" s="83"/>
      <c r="F110" s="83"/>
      <c r="G110" s="83"/>
      <c r="H110" s="78" t="str">
        <f t="shared" ref="H110" si="75">IF(B110="","",IF(K110=5,(SUM(C110:G110)-MAX(C110:G110)-MIN(C110:G110))/3,IF(K110=4,(SUM(C110:G110)-MAX(C110:G110))/3,SUM(C110:G110)/3))*B110/7.6)</f>
        <v/>
      </c>
      <c r="I110" s="84"/>
      <c r="K110" s="76">
        <f t="shared" si="54"/>
        <v>0</v>
      </c>
    </row>
    <row r="111" spans="1:11" x14ac:dyDescent="0.25">
      <c r="A111" s="82" t="str">
        <f>IF(Draw!E111=0,"",Draw!E111)</f>
        <v/>
      </c>
      <c r="B111" s="43"/>
      <c r="C111" s="72"/>
      <c r="D111" s="72"/>
      <c r="E111" s="72"/>
      <c r="F111" s="72"/>
      <c r="G111" s="72"/>
      <c r="H111" s="28"/>
      <c r="I111" s="73"/>
      <c r="K111" s="76">
        <f t="shared" si="54"/>
        <v>0</v>
      </c>
    </row>
    <row r="112" spans="1:11" x14ac:dyDescent="0.25">
      <c r="A112" s="52" t="str">
        <f>IF(Draw!E112=0,"",Draw!E112)</f>
        <v/>
      </c>
      <c r="B112" s="81" t="str">
        <f>IF(A111="","",B$3)</f>
        <v/>
      </c>
      <c r="C112" s="83"/>
      <c r="D112" s="83"/>
      <c r="E112" s="83"/>
      <c r="F112" s="83"/>
      <c r="G112" s="83"/>
      <c r="H112" s="78" t="str">
        <f t="shared" ref="H112" si="76">IF(B112="","",IF(K112=5,(SUM(C112:G112)-MAX(C112:G112)-MIN(C112:G112))/3,IF(K112=4,(SUM(C112:G112)-MAX(C112:G112))/3,SUM(C112:G112)/3))*B112/7.6)</f>
        <v/>
      </c>
      <c r="I112" s="84"/>
      <c r="K112" s="76">
        <f t="shared" si="54"/>
        <v>0</v>
      </c>
    </row>
    <row r="113" spans="1:11" x14ac:dyDescent="0.25">
      <c r="A113" s="82" t="str">
        <f>IF(Draw!E113=0,"",Draw!E113)</f>
        <v/>
      </c>
      <c r="B113" s="43"/>
      <c r="C113" s="72"/>
      <c r="D113" s="72"/>
      <c r="E113" s="72"/>
      <c r="F113" s="72"/>
      <c r="G113" s="72"/>
      <c r="H113" s="28"/>
      <c r="I113" s="73"/>
      <c r="K113" s="76">
        <f t="shared" si="54"/>
        <v>0</v>
      </c>
    </row>
    <row r="114" spans="1:11" x14ac:dyDescent="0.25">
      <c r="A114" s="52" t="str">
        <f>IF(Draw!E114=0,"",Draw!E114)</f>
        <v/>
      </c>
      <c r="B114" s="81" t="str">
        <f>IF(A113="","",B$3)</f>
        <v/>
      </c>
      <c r="C114" s="83"/>
      <c r="D114" s="83"/>
      <c r="E114" s="83"/>
      <c r="F114" s="83"/>
      <c r="G114" s="83"/>
      <c r="H114" s="78" t="str">
        <f t="shared" ref="H114" si="77">IF(B114="","",IF(K114=5,(SUM(C114:G114)-MAX(C114:G114)-MIN(C114:G114))/3,IF(K114=4,(SUM(C114:G114)-MAX(C114:G114))/3,SUM(C114:G114)/3))*B114/7.6)</f>
        <v/>
      </c>
      <c r="I114" s="84"/>
      <c r="K114" s="76">
        <f t="shared" si="54"/>
        <v>0</v>
      </c>
    </row>
    <row r="115" spans="1:11" x14ac:dyDescent="0.25">
      <c r="A115" s="82" t="str">
        <f>IF(Draw!E115=0,"",Draw!E115)</f>
        <v/>
      </c>
      <c r="B115" s="43"/>
      <c r="C115" s="72"/>
      <c r="D115" s="72"/>
      <c r="E115" s="72"/>
      <c r="F115" s="72"/>
      <c r="G115" s="72"/>
      <c r="H115" s="28"/>
      <c r="I115" s="73"/>
      <c r="K115" s="76">
        <f t="shared" si="54"/>
        <v>0</v>
      </c>
    </row>
    <row r="116" spans="1:11" x14ac:dyDescent="0.25">
      <c r="A116" s="52" t="str">
        <f>IF(Draw!E116=0,"",Draw!E116)</f>
        <v/>
      </c>
      <c r="B116" s="81" t="str">
        <f>IF(A115="","",B$3)</f>
        <v/>
      </c>
      <c r="C116" s="83"/>
      <c r="D116" s="83"/>
      <c r="E116" s="83"/>
      <c r="F116" s="83"/>
      <c r="G116" s="83"/>
      <c r="H116" s="78" t="str">
        <f t="shared" ref="H116" si="78">IF(B116="","",IF(K116=5,(SUM(C116:G116)-MAX(C116:G116)-MIN(C116:G116))/3,IF(K116=4,(SUM(C116:G116)-MAX(C116:G116))/3,SUM(C116:G116)/3))*B116/7.6)</f>
        <v/>
      </c>
      <c r="I116" s="84"/>
      <c r="K116" s="76">
        <f t="shared" si="54"/>
        <v>0</v>
      </c>
    </row>
    <row r="117" spans="1:11" x14ac:dyDescent="0.25">
      <c r="A117" s="82" t="str">
        <f>IF(Draw!E117=0,"",Draw!E117)</f>
        <v/>
      </c>
      <c r="B117" s="43"/>
      <c r="C117" s="72"/>
      <c r="D117" s="72"/>
      <c r="E117" s="72"/>
      <c r="F117" s="72"/>
      <c r="G117" s="72"/>
      <c r="H117" s="28"/>
      <c r="I117" s="73"/>
      <c r="K117" s="76">
        <f t="shared" si="54"/>
        <v>0</v>
      </c>
    </row>
    <row r="118" spans="1:11" x14ac:dyDescent="0.25">
      <c r="A118" s="52" t="str">
        <f>IF(Draw!E118=0,"",Draw!E118)</f>
        <v/>
      </c>
      <c r="B118" s="81" t="str">
        <f>IF(A117="","",B$3)</f>
        <v/>
      </c>
      <c r="C118" s="83"/>
      <c r="D118" s="83"/>
      <c r="E118" s="83"/>
      <c r="F118" s="83"/>
      <c r="G118" s="83"/>
      <c r="H118" s="78" t="str">
        <f t="shared" ref="H118" si="79">IF(B118="","",IF(K118=5,(SUM(C118:G118)-MAX(C118:G118)-MIN(C118:G118))/3,IF(K118=4,(SUM(C118:G118)-MAX(C118:G118))/3,SUM(C118:G118)/3))*B118/7.6)</f>
        <v/>
      </c>
      <c r="I118" s="84"/>
      <c r="K118" s="76">
        <f t="shared" si="54"/>
        <v>0</v>
      </c>
    </row>
    <row r="119" spans="1:11" x14ac:dyDescent="0.25">
      <c r="A119" s="82" t="str">
        <f>IF(Draw!E119=0,"",Draw!E119)</f>
        <v/>
      </c>
      <c r="B119" s="43"/>
      <c r="C119" s="72"/>
      <c r="D119" s="72"/>
      <c r="E119" s="72"/>
      <c r="F119" s="72"/>
      <c r="G119" s="72"/>
      <c r="H119" s="28"/>
      <c r="I119" s="73"/>
      <c r="K119" s="76">
        <f t="shared" si="54"/>
        <v>0</v>
      </c>
    </row>
    <row r="120" spans="1:11" x14ac:dyDescent="0.25">
      <c r="A120" s="52" t="str">
        <f>IF(Draw!E120=0,"",Draw!E120)</f>
        <v/>
      </c>
      <c r="B120" s="81" t="str">
        <f>IF(A119="","",B$3)</f>
        <v/>
      </c>
      <c r="C120" s="83"/>
      <c r="D120" s="83"/>
      <c r="E120" s="83"/>
      <c r="F120" s="83"/>
      <c r="G120" s="83"/>
      <c r="H120" s="78" t="str">
        <f t="shared" ref="H120" si="80">IF(B120="","",IF(K120=5,(SUM(C120:G120)-MAX(C120:G120)-MIN(C120:G120))/3,IF(K120=4,(SUM(C120:G120)-MAX(C120:G120))/3,SUM(C120:G120)/3))*B120/7.6)</f>
        <v/>
      </c>
      <c r="I120" s="84"/>
      <c r="K120" s="76">
        <f t="shared" si="54"/>
        <v>0</v>
      </c>
    </row>
    <row r="121" spans="1:11" x14ac:dyDescent="0.25">
      <c r="A121" s="82" t="str">
        <f>IF(Draw!E121=0,"",Draw!E121)</f>
        <v/>
      </c>
      <c r="B121" s="43"/>
      <c r="C121" s="72"/>
      <c r="D121" s="72"/>
      <c r="E121" s="72"/>
      <c r="F121" s="72"/>
      <c r="G121" s="72"/>
      <c r="H121" s="28"/>
      <c r="I121" s="73"/>
      <c r="K121" s="76">
        <f t="shared" si="54"/>
        <v>0</v>
      </c>
    </row>
    <row r="122" spans="1:11" x14ac:dyDescent="0.25">
      <c r="A122" s="52" t="str">
        <f>IF(Draw!E122=0,"",Draw!E122)</f>
        <v/>
      </c>
      <c r="B122" s="81" t="str">
        <f>IF(A121="","",B$3)</f>
        <v/>
      </c>
      <c r="C122" s="83"/>
      <c r="D122" s="83"/>
      <c r="E122" s="83"/>
      <c r="F122" s="83"/>
      <c r="G122" s="83"/>
      <c r="H122" s="78" t="str">
        <f t="shared" ref="H122" si="81">IF(B122="","",IF(K122=5,(SUM(C122:G122)-MAX(C122:G122)-MIN(C122:G122))/3,IF(K122=4,(SUM(C122:G122)-MAX(C122:G122))/3,SUM(C122:G122)/3))*B122/7.6)</f>
        <v/>
      </c>
      <c r="I122" s="84"/>
      <c r="K122" s="76">
        <f t="shared" si="54"/>
        <v>0</v>
      </c>
    </row>
    <row r="123" spans="1:11" x14ac:dyDescent="0.25">
      <c r="A123" s="82" t="str">
        <f>IF(Draw!E123=0,"",Draw!E123)</f>
        <v/>
      </c>
      <c r="B123" s="43"/>
      <c r="C123" s="72"/>
      <c r="D123" s="72"/>
      <c r="E123" s="72"/>
      <c r="F123" s="72"/>
      <c r="G123" s="72"/>
      <c r="H123" s="28"/>
      <c r="I123" s="73"/>
      <c r="K123" s="76">
        <f t="shared" si="54"/>
        <v>0</v>
      </c>
    </row>
    <row r="124" spans="1:11" x14ac:dyDescent="0.25">
      <c r="A124" s="52" t="str">
        <f>IF(Draw!E124=0,"",Draw!E124)</f>
        <v/>
      </c>
      <c r="B124" s="81" t="str">
        <f>IF(A123="","",B$3)</f>
        <v/>
      </c>
      <c r="C124" s="83"/>
      <c r="D124" s="83"/>
      <c r="E124" s="83"/>
      <c r="F124" s="83"/>
      <c r="G124" s="83"/>
      <c r="H124" s="78" t="str">
        <f t="shared" ref="H124" si="82">IF(B124="","",IF(K124=5,(SUM(C124:G124)-MAX(C124:G124)-MIN(C124:G124))/3,IF(K124=4,(SUM(C124:G124)-MAX(C124:G124))/3,SUM(C124:G124)/3))*B124/7.6)</f>
        <v/>
      </c>
      <c r="I124" s="84"/>
      <c r="K124" s="76">
        <f t="shared" si="54"/>
        <v>0</v>
      </c>
    </row>
    <row r="125" spans="1:11" x14ac:dyDescent="0.25">
      <c r="A125" s="82" t="str">
        <f>IF(Draw!E125=0,"",Draw!E125)</f>
        <v/>
      </c>
      <c r="B125" s="43"/>
      <c r="C125" s="72"/>
      <c r="D125" s="72"/>
      <c r="E125" s="72"/>
      <c r="F125" s="72"/>
      <c r="G125" s="72"/>
      <c r="H125" s="28"/>
      <c r="I125" s="73"/>
      <c r="K125" s="76">
        <f t="shared" si="54"/>
        <v>0</v>
      </c>
    </row>
    <row r="126" spans="1:11" x14ac:dyDescent="0.25">
      <c r="A126" s="52" t="str">
        <f>IF(Draw!E126=0,"",Draw!E126)</f>
        <v/>
      </c>
      <c r="B126" s="81" t="str">
        <f>IF(A125="","",B$3)</f>
        <v/>
      </c>
      <c r="C126" s="83"/>
      <c r="D126" s="83"/>
      <c r="E126" s="83"/>
      <c r="F126" s="83"/>
      <c r="G126" s="83"/>
      <c r="H126" s="78" t="str">
        <f t="shared" ref="H126" si="83">IF(B126="","",IF(K126=5,(SUM(C126:G126)-MAX(C126:G126)-MIN(C126:G126))/3,IF(K126=4,(SUM(C126:G126)-MAX(C126:G126))/3,SUM(C126:G126)/3))*B126/7.6)</f>
        <v/>
      </c>
      <c r="I126" s="84"/>
      <c r="K126" s="76">
        <f t="shared" si="54"/>
        <v>0</v>
      </c>
    </row>
    <row r="127" spans="1:11" x14ac:dyDescent="0.25">
      <c r="A127" s="82" t="str">
        <f>IF(Draw!E127=0,"",Draw!E127)</f>
        <v/>
      </c>
      <c r="B127" s="43"/>
      <c r="C127" s="72"/>
      <c r="D127" s="72"/>
      <c r="E127" s="72"/>
      <c r="F127" s="72"/>
      <c r="G127" s="72"/>
      <c r="H127" s="28"/>
      <c r="I127" s="73"/>
      <c r="K127" s="76">
        <f t="shared" si="54"/>
        <v>0</v>
      </c>
    </row>
    <row r="128" spans="1:11" x14ac:dyDescent="0.25">
      <c r="A128" s="52" t="str">
        <f>IF(Draw!E128=0,"",Draw!E128)</f>
        <v/>
      </c>
      <c r="B128" s="81" t="str">
        <f>IF(A127="","",B$3)</f>
        <v/>
      </c>
      <c r="C128" s="83"/>
      <c r="D128" s="83"/>
      <c r="E128" s="83"/>
      <c r="F128" s="83"/>
      <c r="G128" s="83"/>
      <c r="H128" s="78" t="str">
        <f t="shared" ref="H128" si="84">IF(B128="","",IF(K128=5,(SUM(C128:G128)-MAX(C128:G128)-MIN(C128:G128))/3,IF(K128=4,(SUM(C128:G128)-MAX(C128:G128))/3,SUM(C128:G128)/3))*B128/7.6)</f>
        <v/>
      </c>
      <c r="I128" s="84"/>
      <c r="K128" s="76">
        <f t="shared" si="54"/>
        <v>0</v>
      </c>
    </row>
    <row r="129" spans="1:11" x14ac:dyDescent="0.25">
      <c r="A129" s="82" t="str">
        <f>IF(Draw!E129=0,"",Draw!E129)</f>
        <v/>
      </c>
      <c r="B129" s="43"/>
      <c r="C129" s="72"/>
      <c r="D129" s="72"/>
      <c r="E129" s="72"/>
      <c r="F129" s="72"/>
      <c r="G129" s="72"/>
      <c r="H129" s="28"/>
      <c r="I129" s="73"/>
      <c r="K129" s="76">
        <f t="shared" si="54"/>
        <v>0</v>
      </c>
    </row>
    <row r="130" spans="1:11" x14ac:dyDescent="0.25">
      <c r="A130" s="52" t="str">
        <f>IF(Draw!E130=0,"",Draw!E130)</f>
        <v/>
      </c>
      <c r="B130" s="81" t="str">
        <f>IF(A129="","",B$3)</f>
        <v/>
      </c>
      <c r="C130" s="83"/>
      <c r="D130" s="83"/>
      <c r="E130" s="83"/>
      <c r="F130" s="83"/>
      <c r="G130" s="83"/>
      <c r="H130" s="78" t="str">
        <f t="shared" ref="H130" si="85">IF(B130="","",IF(K130=5,(SUM(C130:G130)-MAX(C130:G130)-MIN(C130:G130))/3,IF(K130=4,(SUM(C130:G130)-MAX(C130:G130))/3,SUM(C130:G130)/3))*B130/7.6)</f>
        <v/>
      </c>
      <c r="I130" s="84"/>
      <c r="K130" s="76">
        <f t="shared" si="54"/>
        <v>0</v>
      </c>
    </row>
    <row r="131" spans="1:11" x14ac:dyDescent="0.25">
      <c r="A131" s="82" t="str">
        <f>IF(Draw!E131=0,"",Draw!E131)</f>
        <v/>
      </c>
      <c r="B131" s="43"/>
      <c r="C131" s="72"/>
      <c r="D131" s="72"/>
      <c r="E131" s="72"/>
      <c r="F131" s="72"/>
      <c r="G131" s="72"/>
      <c r="H131" s="28"/>
      <c r="I131" s="73"/>
      <c r="K131" s="76">
        <f t="shared" si="54"/>
        <v>0</v>
      </c>
    </row>
    <row r="132" spans="1:11" x14ac:dyDescent="0.25">
      <c r="A132" s="52" t="str">
        <f>IF(Draw!E132=0,"",Draw!E132)</f>
        <v/>
      </c>
      <c r="B132" s="81" t="str">
        <f>IF(A131="","",B$3)</f>
        <v/>
      </c>
      <c r="C132" s="83"/>
      <c r="D132" s="83"/>
      <c r="E132" s="83"/>
      <c r="F132" s="83"/>
      <c r="G132" s="83"/>
      <c r="H132" s="78" t="str">
        <f t="shared" ref="H132" si="86">IF(B132="","",IF(K132=5,(SUM(C132:G132)-MAX(C132:G132)-MIN(C132:G132))/3,IF(K132=4,(SUM(C132:G132)-MAX(C132:G132))/3,SUM(C132:G132)/3))*B132/7.6)</f>
        <v/>
      </c>
      <c r="I132" s="84"/>
      <c r="K132" s="76">
        <f t="shared" ref="K132:K150" si="87">COUNT(C132:G132)</f>
        <v>0</v>
      </c>
    </row>
    <row r="133" spans="1:11" x14ac:dyDescent="0.25">
      <c r="A133" s="82" t="str">
        <f>IF(Draw!E133=0,"",Draw!E133)</f>
        <v/>
      </c>
      <c r="B133" s="43"/>
      <c r="C133" s="72"/>
      <c r="D133" s="72"/>
      <c r="E133" s="72"/>
      <c r="F133" s="72"/>
      <c r="G133" s="72"/>
      <c r="H133" s="28"/>
      <c r="I133" s="73"/>
      <c r="K133" s="76">
        <f t="shared" si="87"/>
        <v>0</v>
      </c>
    </row>
    <row r="134" spans="1:11" x14ac:dyDescent="0.25">
      <c r="A134" s="52" t="str">
        <f>IF(Draw!E134=0,"",Draw!E134)</f>
        <v/>
      </c>
      <c r="B134" s="81" t="str">
        <f>IF(A133="","",B$3)</f>
        <v/>
      </c>
      <c r="C134" s="83"/>
      <c r="D134" s="83"/>
      <c r="E134" s="83"/>
      <c r="F134" s="83"/>
      <c r="G134" s="83"/>
      <c r="H134" s="78" t="str">
        <f t="shared" ref="H134" si="88">IF(B134="","",IF(K134=5,(SUM(C134:G134)-MAX(C134:G134)-MIN(C134:G134))/3,IF(K134=4,(SUM(C134:G134)-MAX(C134:G134))/3,SUM(C134:G134)/3))*B134/7.6)</f>
        <v/>
      </c>
      <c r="I134" s="84"/>
      <c r="K134" s="76">
        <f t="shared" si="87"/>
        <v>0</v>
      </c>
    </row>
    <row r="135" spans="1:11" x14ac:dyDescent="0.25">
      <c r="A135" s="82" t="str">
        <f>IF(Draw!E135=0,"",Draw!E135)</f>
        <v/>
      </c>
      <c r="B135" s="43"/>
      <c r="C135" s="72"/>
      <c r="D135" s="72"/>
      <c r="E135" s="72"/>
      <c r="F135" s="72"/>
      <c r="G135" s="72"/>
      <c r="H135" s="28"/>
      <c r="I135" s="73"/>
      <c r="K135" s="76">
        <f t="shared" si="87"/>
        <v>0</v>
      </c>
    </row>
    <row r="136" spans="1:11" x14ac:dyDescent="0.25">
      <c r="A136" s="52" t="str">
        <f>IF(Draw!E136=0,"",Draw!E136)</f>
        <v/>
      </c>
      <c r="B136" s="81" t="str">
        <f>IF(A135="","",B$3)</f>
        <v/>
      </c>
      <c r="C136" s="83"/>
      <c r="D136" s="83"/>
      <c r="E136" s="83"/>
      <c r="F136" s="83"/>
      <c r="G136" s="83"/>
      <c r="H136" s="78" t="str">
        <f t="shared" ref="H136" si="89">IF(B136="","",IF(K136=5,(SUM(C136:G136)-MAX(C136:G136)-MIN(C136:G136))/3,IF(K136=4,(SUM(C136:G136)-MAX(C136:G136))/3,SUM(C136:G136)/3))*B136/7.6)</f>
        <v/>
      </c>
      <c r="I136" s="84"/>
      <c r="K136" s="76">
        <f t="shared" si="87"/>
        <v>0</v>
      </c>
    </row>
    <row r="137" spans="1:11" x14ac:dyDescent="0.25">
      <c r="A137" s="82" t="str">
        <f>IF(Draw!E137=0,"",Draw!E137)</f>
        <v/>
      </c>
      <c r="B137" s="43"/>
      <c r="C137" s="72"/>
      <c r="D137" s="72"/>
      <c r="E137" s="72"/>
      <c r="F137" s="72"/>
      <c r="G137" s="72"/>
      <c r="H137" s="28"/>
      <c r="I137" s="73"/>
      <c r="K137" s="76">
        <f t="shared" si="87"/>
        <v>0</v>
      </c>
    </row>
    <row r="138" spans="1:11" x14ac:dyDescent="0.25">
      <c r="A138" s="52" t="str">
        <f>IF(Draw!E138=0,"",Draw!E138)</f>
        <v/>
      </c>
      <c r="B138" s="81" t="str">
        <f>IF(A137="","",B$3)</f>
        <v/>
      </c>
      <c r="C138" s="83"/>
      <c r="D138" s="83"/>
      <c r="E138" s="83"/>
      <c r="F138" s="83"/>
      <c r="G138" s="83"/>
      <c r="H138" s="78" t="str">
        <f t="shared" ref="H138" si="90">IF(B138="","",IF(K138=5,(SUM(C138:G138)-MAX(C138:G138)-MIN(C138:G138))/3,IF(K138=4,(SUM(C138:G138)-MAX(C138:G138))/3,SUM(C138:G138)/3))*B138/7.6)</f>
        <v/>
      </c>
      <c r="I138" s="84"/>
      <c r="K138" s="76">
        <f t="shared" si="87"/>
        <v>0</v>
      </c>
    </row>
    <row r="139" spans="1:11" x14ac:dyDescent="0.25">
      <c r="A139" s="82" t="str">
        <f>IF(Draw!E139=0,"",Draw!E139)</f>
        <v/>
      </c>
      <c r="B139" s="43"/>
      <c r="C139" s="72"/>
      <c r="D139" s="72"/>
      <c r="E139" s="72"/>
      <c r="F139" s="72"/>
      <c r="G139" s="72"/>
      <c r="H139" s="28"/>
      <c r="I139" s="73"/>
      <c r="K139" s="76">
        <f t="shared" si="87"/>
        <v>0</v>
      </c>
    </row>
    <row r="140" spans="1:11" x14ac:dyDescent="0.25">
      <c r="A140" s="52" t="str">
        <f>IF(Draw!E140=0,"",Draw!E140)</f>
        <v/>
      </c>
      <c r="B140" s="81" t="str">
        <f>IF(A139="","",B$3)</f>
        <v/>
      </c>
      <c r="C140" s="83"/>
      <c r="D140" s="83"/>
      <c r="E140" s="83"/>
      <c r="F140" s="83"/>
      <c r="G140" s="83"/>
      <c r="H140" s="78" t="str">
        <f t="shared" ref="H140" si="91">IF(B140="","",IF(K140=5,(SUM(C140:G140)-MAX(C140:G140)-MIN(C140:G140))/3,IF(K140=4,(SUM(C140:G140)-MAX(C140:G140))/3,SUM(C140:G140)/3))*B140/7.6)</f>
        <v/>
      </c>
      <c r="I140" s="84"/>
      <c r="K140" s="76">
        <f t="shared" si="87"/>
        <v>0</v>
      </c>
    </row>
    <row r="141" spans="1:11" x14ac:dyDescent="0.25">
      <c r="A141" s="82" t="str">
        <f>IF(Draw!E141=0,"",Draw!E141)</f>
        <v/>
      </c>
      <c r="B141" s="43"/>
      <c r="C141" s="72"/>
      <c r="D141" s="72"/>
      <c r="E141" s="72"/>
      <c r="F141" s="72"/>
      <c r="G141" s="72"/>
      <c r="H141" s="28"/>
      <c r="I141" s="73"/>
      <c r="K141" s="76">
        <f t="shared" si="87"/>
        <v>0</v>
      </c>
    </row>
    <row r="142" spans="1:11" x14ac:dyDescent="0.25">
      <c r="A142" s="52" t="str">
        <f>IF(Draw!E142=0,"",Draw!E142)</f>
        <v/>
      </c>
      <c r="B142" s="81" t="str">
        <f>IF(A141="","",B$3)</f>
        <v/>
      </c>
      <c r="C142" s="83"/>
      <c r="D142" s="83"/>
      <c r="E142" s="83"/>
      <c r="F142" s="83"/>
      <c r="G142" s="83"/>
      <c r="H142" s="78" t="str">
        <f t="shared" ref="H142" si="92">IF(B142="","",IF(K142=5,(SUM(C142:G142)-MAX(C142:G142)-MIN(C142:G142))/3,IF(K142=4,(SUM(C142:G142)-MAX(C142:G142))/3,SUM(C142:G142)/3))*B142/7.6)</f>
        <v/>
      </c>
      <c r="I142" s="84"/>
      <c r="K142" s="76">
        <f t="shared" si="87"/>
        <v>0</v>
      </c>
    </row>
    <row r="143" spans="1:11" x14ac:dyDescent="0.25">
      <c r="A143" s="82" t="str">
        <f>IF(Draw!E143=0,"",Draw!E143)</f>
        <v/>
      </c>
      <c r="B143" s="43"/>
      <c r="C143" s="72"/>
      <c r="D143" s="72"/>
      <c r="E143" s="72"/>
      <c r="F143" s="72"/>
      <c r="G143" s="72"/>
      <c r="H143" s="28"/>
      <c r="I143" s="73"/>
      <c r="K143" s="76">
        <f t="shared" si="87"/>
        <v>0</v>
      </c>
    </row>
    <row r="144" spans="1:11" x14ac:dyDescent="0.25">
      <c r="A144" s="52" t="str">
        <f>IF(Draw!E144=0,"",Draw!E144)</f>
        <v/>
      </c>
      <c r="B144" s="81" t="str">
        <f>IF(A143="","",B$3)</f>
        <v/>
      </c>
      <c r="C144" s="83"/>
      <c r="D144" s="83"/>
      <c r="E144" s="83"/>
      <c r="F144" s="83"/>
      <c r="G144" s="83"/>
      <c r="H144" s="78" t="str">
        <f t="shared" ref="H144" si="93">IF(B144="","",IF(K144=5,(SUM(C144:G144)-MAX(C144:G144)-MIN(C144:G144))/3,IF(K144=4,(SUM(C144:G144)-MAX(C144:G144))/3,SUM(C144:G144)/3))*B144/7.6)</f>
        <v/>
      </c>
      <c r="I144" s="84"/>
      <c r="K144" s="76">
        <f t="shared" si="87"/>
        <v>0</v>
      </c>
    </row>
    <row r="145" spans="1:11" x14ac:dyDescent="0.25">
      <c r="A145" s="82" t="str">
        <f>IF(Draw!E145=0,"",Draw!E145)</f>
        <v/>
      </c>
      <c r="B145" s="43"/>
      <c r="C145" s="72"/>
      <c r="D145" s="72"/>
      <c r="E145" s="72"/>
      <c r="F145" s="72"/>
      <c r="G145" s="72"/>
      <c r="H145" s="28"/>
      <c r="I145" s="73"/>
      <c r="K145" s="76">
        <f t="shared" si="87"/>
        <v>0</v>
      </c>
    </row>
    <row r="146" spans="1:11" x14ac:dyDescent="0.25">
      <c r="A146" s="52" t="str">
        <f>IF(Draw!E146=0,"",Draw!E146)</f>
        <v/>
      </c>
      <c r="B146" s="81" t="str">
        <f>IF(A145="","",B$3)</f>
        <v/>
      </c>
      <c r="C146" s="83"/>
      <c r="D146" s="83"/>
      <c r="E146" s="83"/>
      <c r="F146" s="83"/>
      <c r="G146" s="83"/>
      <c r="H146" s="78" t="str">
        <f t="shared" ref="H146" si="94">IF(B146="","",IF(K146=5,(SUM(C146:G146)-MAX(C146:G146)-MIN(C146:G146))/3,IF(K146=4,(SUM(C146:G146)-MAX(C146:G146))/3,SUM(C146:G146)/3))*B146/7.6)</f>
        <v/>
      </c>
      <c r="I146" s="84"/>
      <c r="K146" s="76">
        <f t="shared" si="87"/>
        <v>0</v>
      </c>
    </row>
    <row r="147" spans="1:11" x14ac:dyDescent="0.25">
      <c r="A147" s="82" t="str">
        <f>IF(Draw!E147=0,"",Draw!E147)</f>
        <v/>
      </c>
      <c r="B147" s="43"/>
      <c r="C147" s="72"/>
      <c r="D147" s="72"/>
      <c r="E147" s="72"/>
      <c r="F147" s="72"/>
      <c r="G147" s="72"/>
      <c r="H147" s="28"/>
      <c r="I147" s="73"/>
      <c r="K147" s="76">
        <f t="shared" si="87"/>
        <v>0</v>
      </c>
    </row>
    <row r="148" spans="1:11" x14ac:dyDescent="0.25">
      <c r="A148" s="52" t="str">
        <f>IF(Draw!E148=0,"",Draw!E148)</f>
        <v/>
      </c>
      <c r="B148" s="81" t="str">
        <f>IF(A147="","",B$3)</f>
        <v/>
      </c>
      <c r="C148" s="83"/>
      <c r="D148" s="83"/>
      <c r="E148" s="83"/>
      <c r="F148" s="83"/>
      <c r="G148" s="83"/>
      <c r="H148" s="78" t="str">
        <f t="shared" ref="H148" si="95">IF(B148="","",IF(K148=5,(SUM(C148:G148)-MAX(C148:G148)-MIN(C148:G148))/3,IF(K148=4,(SUM(C148:G148)-MAX(C148:G148))/3,SUM(C148:G148)/3))*B148/7.6)</f>
        <v/>
      </c>
      <c r="I148" s="84"/>
      <c r="K148" s="76">
        <f t="shared" si="87"/>
        <v>0</v>
      </c>
    </row>
    <row r="149" spans="1:11" x14ac:dyDescent="0.25">
      <c r="A149" s="82" t="str">
        <f>IF(Draw!E149=0,"",Draw!E149)</f>
        <v/>
      </c>
      <c r="B149" s="43"/>
      <c r="C149" s="72"/>
      <c r="D149" s="72"/>
      <c r="E149" s="72"/>
      <c r="F149" s="72"/>
      <c r="G149" s="72"/>
      <c r="H149" s="28"/>
      <c r="I149" s="73"/>
      <c r="K149" s="76">
        <f t="shared" si="87"/>
        <v>0</v>
      </c>
    </row>
    <row r="150" spans="1:11" x14ac:dyDescent="0.25">
      <c r="A150" s="52"/>
      <c r="B150" s="81" t="str">
        <f>IF(A149="","",B$3)</f>
        <v/>
      </c>
      <c r="C150" s="83"/>
      <c r="D150" s="83"/>
      <c r="E150" s="83"/>
      <c r="F150" s="83"/>
      <c r="G150" s="83"/>
      <c r="H150" s="78" t="str">
        <f t="shared" ref="H150" si="96">IF(B150="","",IF(K150=5,(SUM(C150:G150)-MAX(C150:G150)-MIN(C150:G150))/3,IF(K150=4,(SUM(C150:G150)-MAX(C150:G150))/3,SUM(C150:G150)/3))*B150/7.6)</f>
        <v/>
      </c>
      <c r="I150" s="84"/>
      <c r="K150" s="76">
        <f t="shared" si="87"/>
        <v>0</v>
      </c>
    </row>
    <row r="151" spans="1:11" x14ac:dyDescent="0.25">
      <c r="A151" s="52"/>
      <c r="B151" s="72"/>
      <c r="C151" s="72"/>
      <c r="D151" s="72"/>
      <c r="E151" s="72"/>
      <c r="F151" s="72"/>
      <c r="G151" s="28"/>
      <c r="H151" s="28"/>
      <c r="I151" s="73"/>
    </row>
    <row r="152" spans="1:11" x14ac:dyDescent="0.25">
      <c r="A152" s="52"/>
      <c r="B152" s="43"/>
      <c r="C152" s="27"/>
      <c r="D152" s="27"/>
      <c r="E152" s="27"/>
      <c r="F152" s="27"/>
      <c r="G152" s="27"/>
      <c r="H152" s="28"/>
      <c r="I152" s="44"/>
    </row>
    <row r="153" spans="1:11" x14ac:dyDescent="0.25">
      <c r="A153" s="52"/>
      <c r="B153" s="43"/>
      <c r="C153" s="27"/>
      <c r="D153" s="27"/>
      <c r="E153" s="27"/>
      <c r="F153" s="27"/>
      <c r="G153" s="27"/>
      <c r="H153" s="28"/>
      <c r="I153" s="44"/>
    </row>
    <row r="154" spans="1:11" x14ac:dyDescent="0.25">
      <c r="A154" s="52"/>
      <c r="B154" s="43"/>
      <c r="C154" s="27"/>
      <c r="D154" s="27"/>
      <c r="E154" s="27"/>
      <c r="F154" s="27"/>
      <c r="G154" s="27"/>
      <c r="H154" s="28"/>
      <c r="I154" s="44"/>
    </row>
    <row r="155" spans="1:11" x14ac:dyDescent="0.25">
      <c r="A155" s="52"/>
      <c r="B155" s="43"/>
      <c r="C155" s="27"/>
      <c r="D155" s="27"/>
      <c r="E155" s="27"/>
      <c r="F155" s="27"/>
      <c r="G155" s="27"/>
      <c r="H155" s="28"/>
      <c r="I155" s="44"/>
    </row>
    <row r="156" spans="1:11" x14ac:dyDescent="0.25">
      <c r="A156" s="52"/>
      <c r="B156" s="43"/>
      <c r="C156" s="27"/>
      <c r="D156" s="27"/>
      <c r="E156" s="27"/>
      <c r="F156" s="27"/>
      <c r="G156" s="27"/>
      <c r="H156" s="28"/>
      <c r="I156" s="44"/>
    </row>
    <row r="157" spans="1:11" x14ac:dyDescent="0.25">
      <c r="A157" s="52"/>
      <c r="B157" s="43"/>
      <c r="C157" s="27"/>
      <c r="D157" s="27"/>
      <c r="E157" s="27"/>
      <c r="F157" s="27"/>
      <c r="G157" s="27"/>
      <c r="H157" s="28"/>
      <c r="I157" s="44"/>
    </row>
    <row r="158" spans="1:11" x14ac:dyDescent="0.25">
      <c r="A158" s="52"/>
      <c r="B158" s="43"/>
      <c r="C158" s="27"/>
      <c r="D158" s="27"/>
      <c r="E158" s="27"/>
      <c r="F158" s="27"/>
      <c r="G158" s="27"/>
      <c r="H158" s="28"/>
      <c r="I158" s="44"/>
    </row>
    <row r="159" spans="1:11" x14ac:dyDescent="0.25">
      <c r="A159" s="52"/>
      <c r="B159" s="43"/>
      <c r="C159" s="27"/>
      <c r="D159" s="27"/>
      <c r="E159" s="27"/>
      <c r="F159" s="27"/>
      <c r="G159" s="27"/>
      <c r="H159" s="28"/>
      <c r="I159" s="44"/>
    </row>
    <row r="160" spans="1:11" x14ac:dyDescent="0.25">
      <c r="A160" s="52"/>
      <c r="B160" s="43"/>
      <c r="C160" s="27"/>
      <c r="D160" s="27"/>
      <c r="E160" s="27"/>
      <c r="F160" s="27"/>
      <c r="G160" s="27"/>
      <c r="H160" s="28"/>
      <c r="I160" s="44"/>
    </row>
    <row r="161" spans="1:9" x14ac:dyDescent="0.25">
      <c r="A161" s="52"/>
      <c r="B161" s="43"/>
      <c r="C161" s="27"/>
      <c r="D161" s="27"/>
      <c r="E161" s="27"/>
      <c r="F161" s="27"/>
      <c r="G161" s="27"/>
      <c r="H161" s="28"/>
      <c r="I161" s="44"/>
    </row>
    <row r="162" spans="1:9" x14ac:dyDescent="0.25">
      <c r="A162" s="52"/>
      <c r="B162" s="43"/>
      <c r="C162" s="27"/>
      <c r="D162" s="27"/>
      <c r="E162" s="27"/>
      <c r="F162" s="27"/>
      <c r="G162" s="27"/>
      <c r="H162" s="28"/>
      <c r="I162" s="44"/>
    </row>
    <row r="163" spans="1:9" x14ac:dyDescent="0.25">
      <c r="A163" s="52"/>
      <c r="B163" s="43"/>
      <c r="C163" s="27"/>
      <c r="D163" s="27"/>
      <c r="E163" s="27"/>
      <c r="F163" s="27"/>
      <c r="G163" s="27"/>
      <c r="H163" s="28"/>
      <c r="I163" s="44"/>
    </row>
    <row r="164" spans="1:9" x14ac:dyDescent="0.25">
      <c r="A164" s="52"/>
      <c r="B164" s="43"/>
      <c r="C164" s="27"/>
      <c r="D164" s="27"/>
      <c r="E164" s="27"/>
      <c r="F164" s="27"/>
      <c r="G164" s="27"/>
      <c r="H164" s="28"/>
      <c r="I164" s="44"/>
    </row>
    <row r="165" spans="1:9" x14ac:dyDescent="0.25">
      <c r="A165" s="52"/>
      <c r="B165" s="43"/>
      <c r="C165" s="27"/>
      <c r="D165" s="27"/>
      <c r="E165" s="27"/>
      <c r="F165" s="27"/>
      <c r="G165" s="27"/>
      <c r="H165" s="28"/>
      <c r="I165" s="44"/>
    </row>
    <row r="166" spans="1:9" x14ac:dyDescent="0.25">
      <c r="A166" s="52"/>
      <c r="B166" s="43"/>
      <c r="C166" s="27"/>
      <c r="D166" s="27"/>
      <c r="E166" s="27"/>
      <c r="F166" s="27"/>
      <c r="G166" s="27"/>
      <c r="H166" s="28"/>
      <c r="I166" s="44"/>
    </row>
    <row r="167" spans="1:9" x14ac:dyDescent="0.25">
      <c r="A167" s="52"/>
      <c r="B167" s="43"/>
      <c r="C167" s="27"/>
      <c r="D167" s="27"/>
      <c r="E167" s="27"/>
      <c r="F167" s="27"/>
      <c r="G167" s="27"/>
      <c r="H167" s="28"/>
      <c r="I167" s="44"/>
    </row>
    <row r="168" spans="1:9" x14ac:dyDescent="0.25">
      <c r="A168" s="52"/>
      <c r="B168" s="43"/>
      <c r="C168" s="27"/>
      <c r="D168" s="27"/>
      <c r="E168" s="27"/>
      <c r="F168" s="27"/>
      <c r="G168" s="27"/>
      <c r="H168" s="28"/>
      <c r="I168" s="44"/>
    </row>
    <row r="169" spans="1:9" x14ac:dyDescent="0.25">
      <c r="A169" s="52"/>
      <c r="B169" s="43"/>
      <c r="C169" s="27"/>
      <c r="D169" s="27"/>
      <c r="E169" s="27"/>
      <c r="F169" s="27"/>
      <c r="G169" s="27"/>
      <c r="H169" s="28"/>
      <c r="I169" s="44"/>
    </row>
    <row r="170" spans="1:9" x14ac:dyDescent="0.25">
      <c r="A170" s="52"/>
      <c r="B170" s="43"/>
      <c r="C170" s="27"/>
      <c r="D170" s="27"/>
      <c r="E170" s="27"/>
      <c r="F170" s="27"/>
      <c r="G170" s="27"/>
      <c r="H170" s="28"/>
      <c r="I170" s="44"/>
    </row>
    <row r="171" spans="1:9" x14ac:dyDescent="0.25">
      <c r="A171" s="52"/>
      <c r="B171" s="43"/>
      <c r="C171" s="27"/>
      <c r="D171" s="27"/>
      <c r="E171" s="27"/>
      <c r="F171" s="27"/>
      <c r="G171" s="27"/>
      <c r="H171" s="28"/>
      <c r="I171" s="44"/>
    </row>
    <row r="172" spans="1:9" x14ac:dyDescent="0.25">
      <c r="A172" s="52"/>
      <c r="B172" s="43"/>
      <c r="C172" s="27"/>
      <c r="D172" s="27"/>
      <c r="E172" s="27"/>
      <c r="F172" s="27"/>
      <c r="G172" s="27"/>
      <c r="H172" s="28"/>
      <c r="I172" s="44"/>
    </row>
    <row r="173" spans="1:9" x14ac:dyDescent="0.25">
      <c r="A173" s="52"/>
      <c r="B173" s="43"/>
      <c r="C173" s="27"/>
      <c r="D173" s="27"/>
      <c r="E173" s="27"/>
      <c r="F173" s="27"/>
      <c r="G173" s="27"/>
      <c r="H173" s="28"/>
      <c r="I173" s="44"/>
    </row>
    <row r="174" spans="1:9" x14ac:dyDescent="0.25">
      <c r="A174" s="52"/>
      <c r="B174" s="43"/>
      <c r="C174" s="27"/>
      <c r="D174" s="27"/>
      <c r="E174" s="27"/>
      <c r="F174" s="27"/>
      <c r="G174" s="27"/>
      <c r="H174" s="28"/>
      <c r="I174" s="44"/>
    </row>
    <row r="175" spans="1:9" x14ac:dyDescent="0.25">
      <c r="A175" s="52"/>
      <c r="B175" s="43"/>
      <c r="C175" s="27"/>
      <c r="D175" s="27"/>
      <c r="E175" s="27"/>
      <c r="F175" s="27"/>
      <c r="G175" s="27"/>
      <c r="H175" s="28"/>
      <c r="I175" s="44"/>
    </row>
    <row r="176" spans="1:9" x14ac:dyDescent="0.25">
      <c r="A176" s="52"/>
      <c r="B176" s="43"/>
      <c r="C176" s="27"/>
      <c r="D176" s="27"/>
      <c r="E176" s="27"/>
      <c r="F176" s="27"/>
      <c r="G176" s="27"/>
      <c r="H176" s="28"/>
      <c r="I176" s="44"/>
    </row>
    <row r="177" spans="1:9" x14ac:dyDescent="0.25">
      <c r="A177" s="52"/>
      <c r="B177" s="43"/>
      <c r="C177" s="27"/>
      <c r="D177" s="27"/>
      <c r="E177" s="27"/>
      <c r="F177" s="27"/>
      <c r="G177" s="27"/>
      <c r="H177" s="28"/>
      <c r="I177" s="44"/>
    </row>
    <row r="178" spans="1:9" x14ac:dyDescent="0.25">
      <c r="A178" s="52"/>
      <c r="B178" s="43"/>
      <c r="C178" s="27"/>
      <c r="D178" s="27"/>
      <c r="E178" s="27"/>
      <c r="F178" s="27"/>
      <c r="G178" s="27"/>
      <c r="H178" s="28"/>
      <c r="I178" s="44"/>
    </row>
    <row r="179" spans="1:9" x14ac:dyDescent="0.25">
      <c r="A179" s="52"/>
      <c r="B179" s="43"/>
      <c r="C179" s="27"/>
      <c r="D179" s="27"/>
      <c r="E179" s="27"/>
      <c r="F179" s="27"/>
      <c r="G179" s="27"/>
      <c r="H179" s="28"/>
      <c r="I179" s="44"/>
    </row>
    <row r="180" spans="1:9" x14ac:dyDescent="0.25">
      <c r="A180" s="52"/>
      <c r="B180" s="43"/>
      <c r="C180" s="27"/>
      <c r="D180" s="27"/>
      <c r="E180" s="27"/>
      <c r="F180" s="27"/>
      <c r="G180" s="27"/>
      <c r="H180" s="28"/>
      <c r="I180" s="44"/>
    </row>
    <row r="181" spans="1:9" x14ac:dyDescent="0.25">
      <c r="A181" s="52"/>
      <c r="B181" s="43"/>
      <c r="C181" s="27"/>
      <c r="D181" s="27"/>
      <c r="E181" s="27"/>
      <c r="F181" s="27"/>
      <c r="G181" s="27"/>
      <c r="H181" s="28"/>
      <c r="I181" s="44"/>
    </row>
    <row r="182" spans="1:9" x14ac:dyDescent="0.25">
      <c r="A182" s="52"/>
      <c r="B182" s="43"/>
      <c r="C182" s="27"/>
      <c r="D182" s="27"/>
      <c r="E182" s="27"/>
      <c r="F182" s="27"/>
      <c r="G182" s="27"/>
      <c r="H182" s="28"/>
      <c r="I182" s="44"/>
    </row>
    <row r="183" spans="1:9" x14ac:dyDescent="0.25">
      <c r="A183" s="52"/>
      <c r="B183" s="43"/>
      <c r="C183" s="27"/>
      <c r="D183" s="27"/>
      <c r="E183" s="27"/>
      <c r="F183" s="27"/>
      <c r="G183" s="27"/>
      <c r="H183" s="28"/>
      <c r="I183" s="44"/>
    </row>
    <row r="184" spans="1:9" x14ac:dyDescent="0.25">
      <c r="A184" s="52"/>
      <c r="B184" s="43"/>
      <c r="C184" s="27"/>
      <c r="D184" s="27"/>
      <c r="E184" s="27"/>
      <c r="F184" s="27"/>
      <c r="G184" s="27"/>
      <c r="H184" s="28"/>
      <c r="I184" s="44"/>
    </row>
    <row r="185" spans="1:9" x14ac:dyDescent="0.25">
      <c r="A185" s="52"/>
      <c r="B185" s="43"/>
      <c r="C185" s="27"/>
      <c r="D185" s="27"/>
      <c r="E185" s="27"/>
      <c r="F185" s="27"/>
      <c r="G185" s="27"/>
      <c r="H185" s="28"/>
      <c r="I185" s="44"/>
    </row>
    <row r="186" spans="1:9" x14ac:dyDescent="0.25">
      <c r="A186" s="52"/>
      <c r="B186" s="43"/>
      <c r="C186" s="27"/>
      <c r="D186" s="27"/>
      <c r="E186" s="27"/>
      <c r="F186" s="27"/>
      <c r="G186" s="27"/>
      <c r="H186" s="28"/>
      <c r="I186" s="44"/>
    </row>
    <row r="187" spans="1:9" x14ac:dyDescent="0.25">
      <c r="A187" s="52"/>
      <c r="B187" s="43"/>
      <c r="C187" s="27"/>
      <c r="D187" s="27"/>
      <c r="E187" s="27"/>
      <c r="F187" s="27"/>
      <c r="G187" s="27"/>
      <c r="H187" s="28"/>
      <c r="I187" s="44"/>
    </row>
    <row r="188" spans="1:9" x14ac:dyDescent="0.25">
      <c r="A188" s="52"/>
      <c r="B188" s="43"/>
      <c r="C188" s="27"/>
      <c r="D188" s="27"/>
      <c r="E188" s="27"/>
      <c r="F188" s="27"/>
      <c r="G188" s="27"/>
      <c r="H188" s="28"/>
      <c r="I188" s="44"/>
    </row>
    <row r="189" spans="1:9" x14ac:dyDescent="0.25">
      <c r="A189" s="52"/>
      <c r="B189" s="43"/>
      <c r="C189" s="27"/>
      <c r="D189" s="27"/>
      <c r="E189" s="27"/>
      <c r="F189" s="27"/>
      <c r="G189" s="27"/>
      <c r="H189" s="28"/>
      <c r="I189" s="44"/>
    </row>
    <row r="190" spans="1:9" x14ac:dyDescent="0.25">
      <c r="A190" s="52"/>
      <c r="B190" s="43"/>
      <c r="C190" s="27"/>
      <c r="D190" s="27"/>
      <c r="E190" s="27"/>
      <c r="F190" s="27"/>
      <c r="G190" s="27"/>
      <c r="H190" s="28"/>
      <c r="I190" s="44"/>
    </row>
    <row r="191" spans="1:9" x14ac:dyDescent="0.25">
      <c r="A191" s="52"/>
      <c r="B191" s="43"/>
      <c r="C191" s="27"/>
      <c r="D191" s="27"/>
      <c r="E191" s="27"/>
      <c r="F191" s="27"/>
      <c r="G191" s="27"/>
      <c r="H191" s="28"/>
      <c r="I191" s="44"/>
    </row>
    <row r="192" spans="1:9" x14ac:dyDescent="0.25">
      <c r="A192" s="52"/>
      <c r="B192" s="43"/>
      <c r="C192" s="27"/>
      <c r="D192" s="27"/>
      <c r="E192" s="27"/>
      <c r="F192" s="27"/>
      <c r="G192" s="27"/>
      <c r="H192" s="28"/>
      <c r="I192" s="44"/>
    </row>
    <row r="193" spans="1:9" x14ac:dyDescent="0.25">
      <c r="A193" s="52"/>
      <c r="B193" s="43"/>
      <c r="C193" s="27"/>
      <c r="D193" s="27"/>
      <c r="E193" s="27"/>
      <c r="F193" s="27"/>
      <c r="G193" s="27"/>
      <c r="H193" s="28"/>
      <c r="I193" s="44"/>
    </row>
    <row r="194" spans="1:9" x14ac:dyDescent="0.25">
      <c r="A194" s="52"/>
      <c r="B194" s="43"/>
      <c r="C194" s="27"/>
      <c r="D194" s="27"/>
      <c r="E194" s="27"/>
      <c r="F194" s="27"/>
      <c r="G194" s="27"/>
      <c r="H194" s="28"/>
      <c r="I194" s="44"/>
    </row>
    <row r="195" spans="1:9" x14ac:dyDescent="0.25">
      <c r="A195" s="52"/>
      <c r="B195" s="43"/>
      <c r="C195" s="27"/>
      <c r="D195" s="27"/>
      <c r="E195" s="27"/>
      <c r="F195" s="27"/>
      <c r="G195" s="27"/>
      <c r="H195" s="28"/>
      <c r="I195" s="44"/>
    </row>
    <row r="196" spans="1:9" x14ac:dyDescent="0.25">
      <c r="A196" s="52"/>
      <c r="B196" s="43"/>
      <c r="C196" s="27"/>
      <c r="D196" s="27"/>
      <c r="E196" s="27"/>
      <c r="F196" s="27"/>
      <c r="G196" s="27"/>
      <c r="H196" s="28"/>
      <c r="I196" s="44"/>
    </row>
    <row r="197" spans="1:9" x14ac:dyDescent="0.25">
      <c r="A197" s="52"/>
      <c r="B197" s="43"/>
      <c r="C197" s="27"/>
      <c r="D197" s="27"/>
      <c r="E197" s="27"/>
      <c r="F197" s="27"/>
      <c r="G197" s="27"/>
      <c r="H197" s="28"/>
      <c r="I197" s="44"/>
    </row>
    <row r="198" spans="1:9" x14ac:dyDescent="0.25">
      <c r="A198" s="52"/>
      <c r="B198" s="43"/>
      <c r="C198" s="27"/>
      <c r="D198" s="27"/>
      <c r="E198" s="27"/>
      <c r="F198" s="27"/>
      <c r="G198" s="27"/>
      <c r="H198" s="28"/>
      <c r="I198" s="44"/>
    </row>
    <row r="199" spans="1:9" x14ac:dyDescent="0.25">
      <c r="A199" s="52"/>
      <c r="B199" s="43"/>
      <c r="C199" s="27"/>
      <c r="D199" s="27"/>
      <c r="E199" s="27"/>
      <c r="F199" s="27"/>
      <c r="G199" s="27"/>
      <c r="H199" s="28"/>
      <c r="I199" s="44"/>
    </row>
    <row r="200" spans="1:9" x14ac:dyDescent="0.25">
      <c r="A200" s="52"/>
      <c r="B200" s="43"/>
      <c r="C200" s="27"/>
      <c r="D200" s="27"/>
      <c r="E200" s="27"/>
      <c r="F200" s="27"/>
      <c r="G200" s="27"/>
      <c r="H200" s="28"/>
      <c r="I200" s="44"/>
    </row>
    <row r="201" spans="1:9" x14ac:dyDescent="0.25">
      <c r="A201" s="52"/>
      <c r="B201" s="43"/>
      <c r="C201" s="27"/>
      <c r="D201" s="27"/>
      <c r="E201" s="27"/>
      <c r="F201" s="27"/>
      <c r="G201" s="27"/>
      <c r="H201" s="28"/>
      <c r="I201" s="44"/>
    </row>
    <row r="202" spans="1:9" x14ac:dyDescent="0.25">
      <c r="A202" s="52"/>
      <c r="B202" s="43"/>
      <c r="C202" s="27"/>
      <c r="D202" s="27"/>
      <c r="E202" s="27"/>
      <c r="F202" s="27"/>
      <c r="G202" s="27"/>
      <c r="H202" s="28"/>
      <c r="I202" s="44"/>
    </row>
    <row r="203" spans="1:9" x14ac:dyDescent="0.25">
      <c r="A203" s="52"/>
      <c r="B203" s="43"/>
      <c r="C203" s="27"/>
      <c r="D203" s="27"/>
      <c r="E203" s="27"/>
      <c r="F203" s="27"/>
      <c r="G203" s="27"/>
      <c r="H203" s="28"/>
      <c r="I203" s="44"/>
    </row>
    <row r="204" spans="1:9" x14ac:dyDescent="0.25">
      <c r="A204" s="52"/>
      <c r="B204" s="43"/>
      <c r="C204" s="27"/>
      <c r="D204" s="27"/>
      <c r="E204" s="27"/>
      <c r="F204" s="27"/>
      <c r="G204" s="27"/>
      <c r="H204" s="28"/>
      <c r="I204" s="44"/>
    </row>
    <row r="205" spans="1:9" x14ac:dyDescent="0.25">
      <c r="A205" s="52"/>
      <c r="B205" s="43"/>
      <c r="C205" s="27"/>
      <c r="D205" s="27"/>
      <c r="E205" s="27"/>
      <c r="F205" s="27"/>
      <c r="G205" s="27"/>
      <c r="H205" s="28"/>
      <c r="I205" s="44"/>
    </row>
    <row r="206" spans="1:9" x14ac:dyDescent="0.25">
      <c r="A206" s="52"/>
      <c r="B206" s="43"/>
      <c r="C206" s="27"/>
      <c r="D206" s="27"/>
      <c r="E206" s="27"/>
      <c r="F206" s="27"/>
      <c r="G206" s="27"/>
      <c r="H206" s="28"/>
      <c r="I206" s="44"/>
    </row>
    <row r="207" spans="1:9" x14ac:dyDescent="0.25">
      <c r="A207" s="52"/>
      <c r="B207" s="43"/>
      <c r="C207" s="27"/>
      <c r="D207" s="27"/>
      <c r="E207" s="27"/>
      <c r="F207" s="27"/>
      <c r="G207" s="27"/>
      <c r="H207" s="28"/>
      <c r="I207" s="44"/>
    </row>
    <row r="208" spans="1:9" x14ac:dyDescent="0.25">
      <c r="A208" s="52"/>
      <c r="B208" s="43"/>
      <c r="C208" s="27"/>
      <c r="D208" s="27"/>
      <c r="E208" s="27"/>
      <c r="F208" s="27"/>
      <c r="G208" s="27"/>
      <c r="H208" s="28"/>
      <c r="I208" s="44"/>
    </row>
    <row r="209" spans="1:9" x14ac:dyDescent="0.25">
      <c r="A209" s="52"/>
      <c r="B209" s="43"/>
      <c r="C209" s="27"/>
      <c r="D209" s="27"/>
      <c r="E209" s="27"/>
      <c r="F209" s="27"/>
      <c r="G209" s="27"/>
      <c r="H209" s="28"/>
      <c r="I209" s="44"/>
    </row>
    <row r="210" spans="1:9" x14ac:dyDescent="0.25">
      <c r="A210" s="52"/>
      <c r="B210" s="43"/>
      <c r="C210" s="27"/>
      <c r="D210" s="27"/>
      <c r="E210" s="27"/>
      <c r="F210" s="27"/>
      <c r="G210" s="27"/>
      <c r="H210" s="28"/>
      <c r="I210" s="44"/>
    </row>
    <row r="211" spans="1:9" x14ac:dyDescent="0.25">
      <c r="A211" s="52"/>
      <c r="B211" s="43"/>
      <c r="C211" s="27"/>
      <c r="D211" s="27"/>
      <c r="E211" s="27"/>
      <c r="F211" s="27"/>
      <c r="G211" s="27"/>
      <c r="H211" s="28"/>
      <c r="I211" s="44"/>
    </row>
    <row r="212" spans="1:9" x14ac:dyDescent="0.25">
      <c r="A212" s="52"/>
      <c r="B212" s="43"/>
      <c r="C212" s="27"/>
      <c r="D212" s="27"/>
      <c r="E212" s="27"/>
      <c r="F212" s="27"/>
      <c r="G212" s="27"/>
      <c r="H212" s="28"/>
      <c r="I212" s="44"/>
    </row>
    <row r="213" spans="1:9" x14ac:dyDescent="0.25">
      <c r="A213" s="52"/>
      <c r="B213" s="43"/>
      <c r="C213" s="27"/>
      <c r="D213" s="27"/>
      <c r="E213" s="27"/>
      <c r="F213" s="27"/>
      <c r="G213" s="27"/>
      <c r="H213" s="28"/>
      <c r="I213" s="44"/>
    </row>
    <row r="214" spans="1:9" x14ac:dyDescent="0.25">
      <c r="A214" s="52"/>
      <c r="B214" s="43"/>
      <c r="C214" s="27"/>
      <c r="D214" s="27"/>
      <c r="E214" s="27"/>
      <c r="F214" s="27"/>
      <c r="G214" s="27"/>
      <c r="H214" s="28"/>
      <c r="I214" s="44"/>
    </row>
    <row r="215" spans="1:9" x14ac:dyDescent="0.25">
      <c r="A215" s="52"/>
      <c r="B215" s="43"/>
      <c r="C215" s="27"/>
      <c r="D215" s="27"/>
      <c r="E215" s="27"/>
      <c r="F215" s="27"/>
      <c r="G215" s="27"/>
      <c r="H215" s="28"/>
      <c r="I215" s="44"/>
    </row>
    <row r="216" spans="1:9" x14ac:dyDescent="0.25">
      <c r="A216" s="52"/>
      <c r="B216" s="43"/>
      <c r="C216" s="27"/>
      <c r="D216" s="27"/>
      <c r="E216" s="27"/>
      <c r="F216" s="27"/>
      <c r="G216" s="27"/>
      <c r="H216" s="28"/>
      <c r="I216" s="44"/>
    </row>
    <row r="217" spans="1:9" x14ac:dyDescent="0.25">
      <c r="A217" s="52"/>
      <c r="B217" s="43"/>
      <c r="C217" s="27"/>
      <c r="D217" s="27"/>
      <c r="E217" s="27"/>
      <c r="F217" s="27"/>
      <c r="G217" s="27"/>
      <c r="H217" s="28"/>
      <c r="I217" s="44"/>
    </row>
    <row r="218" spans="1:9" x14ac:dyDescent="0.25">
      <c r="A218" s="52"/>
      <c r="B218" s="43"/>
      <c r="C218" s="27"/>
      <c r="D218" s="27"/>
      <c r="E218" s="27"/>
      <c r="F218" s="27"/>
      <c r="G218" s="27"/>
      <c r="H218" s="28"/>
      <c r="I218" s="44"/>
    </row>
    <row r="219" spans="1:9" x14ac:dyDescent="0.25">
      <c r="B219" s="43"/>
      <c r="C219" s="27"/>
      <c r="D219" s="27"/>
      <c r="E219" s="27"/>
      <c r="F219" s="27"/>
      <c r="G219" s="27"/>
      <c r="H219" s="28"/>
      <c r="I219" s="44"/>
    </row>
  </sheetData>
  <mergeCells count="1">
    <mergeCell ref="C1:G1"/>
  </mergeCells>
  <phoneticPr fontId="3" type="noConversion"/>
  <conditionalFormatting sqref="I3:I4 C6:G6 C8:G8 C10:G10 C12:G12 C14:G14 C16:G16 C18:G18 C20:G20 C22:G22 C24:G24 C26:G26 C28:G28 C30:G30 C32:G32 C34:G34 C36:G36 C38:G38 C40:G40 C42:G42 C44:G44 C46:G46 C48:G48 C50:G50 C52:G52 C54:G54 C56:G56 C58:G58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B3:G4 C60:G60 A59 C62:G62 A61 B64:G64 A63 B66:G66 A65 B68:G68 A67 B70:G70 A69 B72:G72 A71 B74:G74 A73 B76:G76 A75 B78:G78 A77 B80:G80 A79 B82:G82 A81 B84:G84 A83 B86:G86 A85 B88:G88 A87 B90:G90 A89 B92:G92 A91 B94:G94 A93 B96:G96 A95 B98:G98 A97 B100:G100 A99 B102:G102 A101 B104:G104 A103 B106:G106 A105 B108:G108 A107 B110:G110 A109 B112:G112 A111 B114:G114 A113 B116:G116 A115 B118:G118 A117 B120:G120 A119 B122:G122 A121 B124:G124 A123 B126:G126 A125 B128:G128 A127 B130:G130 A129 B132:G132 A131 B134:G134 A133 B136:G136 A135 B138:G138 A137 B140:G140 A139 B142:G142 A141 B144:G144 A143 B146:G146 A145 B148:G148 A147 B150:G150 A149">
    <cfRule type="expression" dxfId="319" priority="92" stopIfTrue="1">
      <formula>MOD(ROW(),2)=0</formula>
    </cfRule>
  </conditionalFormatting>
  <conditionalFormatting sqref="H3: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318" priority="72"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317" priority="71" stopIfTrue="1">
      <formula>MOD(ROW(),2)=0</formula>
    </cfRule>
  </conditionalFormatting>
  <conditionalFormatting sqref="B5:B6">
    <cfRule type="expression" dxfId="316" priority="69" stopIfTrue="1">
      <formula>MOD(ROW(),2)=0</formula>
    </cfRule>
  </conditionalFormatting>
  <conditionalFormatting sqref="B7:B14">
    <cfRule type="expression" dxfId="315" priority="68" stopIfTrue="1">
      <formula>MOD(ROW(),2)=0</formula>
    </cfRule>
  </conditionalFormatting>
  <conditionalFormatting sqref="B15:B16">
    <cfRule type="expression" dxfId="314" priority="67" stopIfTrue="1">
      <formula>MOD(ROW(),2)=0</formula>
    </cfRule>
  </conditionalFormatting>
  <conditionalFormatting sqref="B17:B18">
    <cfRule type="expression" dxfId="313" priority="66" stopIfTrue="1">
      <formula>MOD(ROW(),2)=0</formula>
    </cfRule>
  </conditionalFormatting>
  <conditionalFormatting sqref="B19:B26">
    <cfRule type="expression" dxfId="312" priority="65" stopIfTrue="1">
      <formula>MOD(ROW(),2)=0</formula>
    </cfRule>
  </conditionalFormatting>
  <conditionalFormatting sqref="B27:B28">
    <cfRule type="expression" dxfId="311" priority="64" stopIfTrue="1">
      <formula>MOD(ROW(),2)=0</formula>
    </cfRule>
  </conditionalFormatting>
  <conditionalFormatting sqref="B29:B30">
    <cfRule type="expression" dxfId="310" priority="63" stopIfTrue="1">
      <formula>MOD(ROW(),2)=0</formula>
    </cfRule>
  </conditionalFormatting>
  <conditionalFormatting sqref="B31:B38">
    <cfRule type="expression" dxfId="309" priority="62" stopIfTrue="1">
      <formula>MOD(ROW(),2)=0</formula>
    </cfRule>
  </conditionalFormatting>
  <conditionalFormatting sqref="B39:B40">
    <cfRule type="expression" dxfId="308" priority="61" stopIfTrue="1">
      <formula>MOD(ROW(),2)=0</formula>
    </cfRule>
  </conditionalFormatting>
  <conditionalFormatting sqref="B41:B42">
    <cfRule type="expression" dxfId="307" priority="60" stopIfTrue="1">
      <formula>MOD(ROW(),2)=0</formula>
    </cfRule>
  </conditionalFormatting>
  <conditionalFormatting sqref="B43:B50">
    <cfRule type="expression" dxfId="306" priority="59" stopIfTrue="1">
      <formula>MOD(ROW(),2)=0</formula>
    </cfRule>
  </conditionalFormatting>
  <conditionalFormatting sqref="B51:B52">
    <cfRule type="expression" dxfId="305" priority="58" stopIfTrue="1">
      <formula>MOD(ROW(),2)=0</formula>
    </cfRule>
  </conditionalFormatting>
  <conditionalFormatting sqref="B53:B54">
    <cfRule type="expression" dxfId="304" priority="57" stopIfTrue="1">
      <formula>MOD(ROW(),2)=0</formula>
    </cfRule>
  </conditionalFormatting>
  <conditionalFormatting sqref="B55:B62">
    <cfRule type="expression" dxfId="303" priority="56" stopIfTrue="1">
      <formula>MOD(ROW(),2)=0</formula>
    </cfRule>
  </conditionalFormatting>
  <conditionalFormatting sqref="C41:G41 C43:G43">
    <cfRule type="expression" dxfId="302" priority="55" stopIfTrue="1">
      <formula>MOD(ROW(),2)=0</formula>
    </cfRule>
  </conditionalFormatting>
  <conditionalFormatting sqref="H5">
    <cfRule type="expression" dxfId="301" priority="54" stopIfTrue="1">
      <formula>MOD(ROW(),2)=0</formula>
    </cfRule>
  </conditionalFormatting>
  <conditionalFormatting sqref="H5">
    <cfRule type="expression" dxfId="300" priority="53" stopIfTrue="1">
      <formula>MOD(ROW(),2)=0</formula>
    </cfRule>
  </conditionalFormatting>
  <conditionalFormatting sqref="H7">
    <cfRule type="expression" dxfId="299" priority="52" stopIfTrue="1">
      <formula>MOD(ROW(),2)=0</formula>
    </cfRule>
  </conditionalFormatting>
  <conditionalFormatting sqref="H7">
    <cfRule type="expression" dxfId="298" priority="51" stopIfTrue="1">
      <formula>MOD(ROW(),2)=0</formula>
    </cfRule>
  </conditionalFormatting>
  <conditionalFormatting sqref="H9">
    <cfRule type="expression" dxfId="297" priority="50" stopIfTrue="1">
      <formula>MOD(ROW(),2)=0</formula>
    </cfRule>
  </conditionalFormatting>
  <conditionalFormatting sqref="H9">
    <cfRule type="expression" dxfId="296" priority="49" stopIfTrue="1">
      <formula>MOD(ROW(),2)=0</formula>
    </cfRule>
  </conditionalFormatting>
  <conditionalFormatting sqref="H11">
    <cfRule type="expression" dxfId="295" priority="48" stopIfTrue="1">
      <formula>MOD(ROW(),2)=0</formula>
    </cfRule>
  </conditionalFormatting>
  <conditionalFormatting sqref="H11">
    <cfRule type="expression" dxfId="294" priority="47" stopIfTrue="1">
      <formula>MOD(ROW(),2)=0</formula>
    </cfRule>
  </conditionalFormatting>
  <conditionalFormatting sqref="H13">
    <cfRule type="expression" dxfId="293" priority="46" stopIfTrue="1">
      <formula>MOD(ROW(),2)=0</formula>
    </cfRule>
  </conditionalFormatting>
  <conditionalFormatting sqref="H13">
    <cfRule type="expression" dxfId="292" priority="45" stopIfTrue="1">
      <formula>MOD(ROW(),2)=0</formula>
    </cfRule>
  </conditionalFormatting>
  <conditionalFormatting sqref="H15">
    <cfRule type="expression" dxfId="291" priority="44" stopIfTrue="1">
      <formula>MOD(ROW(),2)=0</formula>
    </cfRule>
  </conditionalFormatting>
  <conditionalFormatting sqref="H15">
    <cfRule type="expression" dxfId="290" priority="43" stopIfTrue="1">
      <formula>MOD(ROW(),2)=0</formula>
    </cfRule>
  </conditionalFormatting>
  <conditionalFormatting sqref="H17">
    <cfRule type="expression" dxfId="289" priority="42" stopIfTrue="1">
      <formula>MOD(ROW(),2)=0</formula>
    </cfRule>
  </conditionalFormatting>
  <conditionalFormatting sqref="H17">
    <cfRule type="expression" dxfId="288" priority="41" stopIfTrue="1">
      <formula>MOD(ROW(),2)=0</formula>
    </cfRule>
  </conditionalFormatting>
  <conditionalFormatting sqref="H19">
    <cfRule type="expression" dxfId="287" priority="40" stopIfTrue="1">
      <formula>MOD(ROW(),2)=0</formula>
    </cfRule>
  </conditionalFormatting>
  <conditionalFormatting sqref="H19">
    <cfRule type="expression" dxfId="286" priority="39" stopIfTrue="1">
      <formula>MOD(ROW(),2)=0</formula>
    </cfRule>
  </conditionalFormatting>
  <conditionalFormatting sqref="H21">
    <cfRule type="expression" dxfId="285" priority="38" stopIfTrue="1">
      <formula>MOD(ROW(),2)=0</formula>
    </cfRule>
  </conditionalFormatting>
  <conditionalFormatting sqref="H21">
    <cfRule type="expression" dxfId="284" priority="37" stopIfTrue="1">
      <formula>MOD(ROW(),2)=0</formula>
    </cfRule>
  </conditionalFormatting>
  <conditionalFormatting sqref="H23">
    <cfRule type="expression" dxfId="283" priority="36" stopIfTrue="1">
      <formula>MOD(ROW(),2)=0</formula>
    </cfRule>
  </conditionalFormatting>
  <conditionalFormatting sqref="H23">
    <cfRule type="expression" dxfId="282" priority="35" stopIfTrue="1">
      <formula>MOD(ROW(),2)=0</formula>
    </cfRule>
  </conditionalFormatting>
  <conditionalFormatting sqref="H25">
    <cfRule type="expression" dxfId="281" priority="34" stopIfTrue="1">
      <formula>MOD(ROW(),2)=0</formula>
    </cfRule>
  </conditionalFormatting>
  <conditionalFormatting sqref="H25">
    <cfRule type="expression" dxfId="280" priority="33" stopIfTrue="1">
      <formula>MOD(ROW(),2)=0</formula>
    </cfRule>
  </conditionalFormatting>
  <conditionalFormatting sqref="H27">
    <cfRule type="expression" dxfId="279" priority="32" stopIfTrue="1">
      <formula>MOD(ROW(),2)=0</formula>
    </cfRule>
  </conditionalFormatting>
  <conditionalFormatting sqref="H27">
    <cfRule type="expression" dxfId="278" priority="31" stopIfTrue="1">
      <formula>MOD(ROW(),2)=0</formula>
    </cfRule>
  </conditionalFormatting>
  <conditionalFormatting sqref="H29">
    <cfRule type="expression" dxfId="277" priority="30" stopIfTrue="1">
      <formula>MOD(ROW(),2)=0</formula>
    </cfRule>
  </conditionalFormatting>
  <conditionalFormatting sqref="H29">
    <cfRule type="expression" dxfId="276" priority="29" stopIfTrue="1">
      <formula>MOD(ROW(),2)=0</formula>
    </cfRule>
  </conditionalFormatting>
  <conditionalFormatting sqref="H31">
    <cfRule type="expression" dxfId="275" priority="28" stopIfTrue="1">
      <formula>MOD(ROW(),2)=0</formula>
    </cfRule>
  </conditionalFormatting>
  <conditionalFormatting sqref="H31">
    <cfRule type="expression" dxfId="274" priority="27" stopIfTrue="1">
      <formula>MOD(ROW(),2)=0</formula>
    </cfRule>
  </conditionalFormatting>
  <conditionalFormatting sqref="H33">
    <cfRule type="expression" dxfId="273" priority="26" stopIfTrue="1">
      <formula>MOD(ROW(),2)=0</formula>
    </cfRule>
  </conditionalFormatting>
  <conditionalFormatting sqref="H33">
    <cfRule type="expression" dxfId="272" priority="25" stopIfTrue="1">
      <formula>MOD(ROW(),2)=0</formula>
    </cfRule>
  </conditionalFormatting>
  <conditionalFormatting sqref="H35">
    <cfRule type="expression" dxfId="271" priority="24" stopIfTrue="1">
      <formula>MOD(ROW(),2)=0</formula>
    </cfRule>
  </conditionalFormatting>
  <conditionalFormatting sqref="H35">
    <cfRule type="expression" dxfId="270" priority="23" stopIfTrue="1">
      <formula>MOD(ROW(),2)=0</formula>
    </cfRule>
  </conditionalFormatting>
  <conditionalFormatting sqref="H37">
    <cfRule type="expression" dxfId="269" priority="22" stopIfTrue="1">
      <formula>MOD(ROW(),2)=0</formula>
    </cfRule>
  </conditionalFormatting>
  <conditionalFormatting sqref="H37">
    <cfRule type="expression" dxfId="268" priority="21" stopIfTrue="1">
      <formula>MOD(ROW(),2)=0</formula>
    </cfRule>
  </conditionalFormatting>
  <conditionalFormatting sqref="H39">
    <cfRule type="expression" dxfId="267" priority="20" stopIfTrue="1">
      <formula>MOD(ROW(),2)=0</formula>
    </cfRule>
  </conditionalFormatting>
  <conditionalFormatting sqref="H39">
    <cfRule type="expression" dxfId="266" priority="19" stopIfTrue="1">
      <formula>MOD(ROW(),2)=0</formula>
    </cfRule>
  </conditionalFormatting>
  <conditionalFormatting sqref="H41">
    <cfRule type="expression" dxfId="265" priority="18" stopIfTrue="1">
      <formula>MOD(ROW(),2)=0</formula>
    </cfRule>
  </conditionalFormatting>
  <conditionalFormatting sqref="H41">
    <cfRule type="expression" dxfId="264" priority="17" stopIfTrue="1">
      <formula>MOD(ROW(),2)=0</formula>
    </cfRule>
  </conditionalFormatting>
  <conditionalFormatting sqref="H43">
    <cfRule type="expression" dxfId="263" priority="16" stopIfTrue="1">
      <formula>MOD(ROW(),2)=0</formula>
    </cfRule>
  </conditionalFormatting>
  <conditionalFormatting sqref="H43">
    <cfRule type="expression" dxfId="262" priority="15" stopIfTrue="1">
      <formula>MOD(ROW(),2)=0</formula>
    </cfRule>
  </conditionalFormatting>
  <conditionalFormatting sqref="H45">
    <cfRule type="expression" dxfId="261" priority="14" stopIfTrue="1">
      <formula>MOD(ROW(),2)=0</formula>
    </cfRule>
  </conditionalFormatting>
  <conditionalFormatting sqref="H45">
    <cfRule type="expression" dxfId="260" priority="13" stopIfTrue="1">
      <formula>MOD(ROW(),2)=0</formula>
    </cfRule>
  </conditionalFormatting>
  <conditionalFormatting sqref="H47">
    <cfRule type="expression" dxfId="259" priority="12" stopIfTrue="1">
      <formula>MOD(ROW(),2)=0</formula>
    </cfRule>
  </conditionalFormatting>
  <conditionalFormatting sqref="H47">
    <cfRule type="expression" dxfId="258" priority="11" stopIfTrue="1">
      <formula>MOD(ROW(),2)=0</formula>
    </cfRule>
  </conditionalFormatting>
  <conditionalFormatting sqref="H49">
    <cfRule type="expression" dxfId="257" priority="10" stopIfTrue="1">
      <formula>MOD(ROW(),2)=0</formula>
    </cfRule>
  </conditionalFormatting>
  <conditionalFormatting sqref="H49">
    <cfRule type="expression" dxfId="256" priority="9" stopIfTrue="1">
      <formula>MOD(ROW(),2)=0</formula>
    </cfRule>
  </conditionalFormatting>
  <conditionalFormatting sqref="H51">
    <cfRule type="expression" dxfId="255" priority="8" stopIfTrue="1">
      <formula>MOD(ROW(),2)=0</formula>
    </cfRule>
  </conditionalFormatting>
  <conditionalFormatting sqref="H51">
    <cfRule type="expression" dxfId="254" priority="7" stopIfTrue="1">
      <formula>MOD(ROW(),2)=0</formula>
    </cfRule>
  </conditionalFormatting>
  <conditionalFormatting sqref="H53">
    <cfRule type="expression" dxfId="253" priority="6" stopIfTrue="1">
      <formula>MOD(ROW(),2)=0</formula>
    </cfRule>
  </conditionalFormatting>
  <conditionalFormatting sqref="H53">
    <cfRule type="expression" dxfId="252" priority="5" stopIfTrue="1">
      <formula>MOD(ROW(),2)=0</formula>
    </cfRule>
  </conditionalFormatting>
  <conditionalFormatting sqref="H55">
    <cfRule type="expression" dxfId="251" priority="4" stopIfTrue="1">
      <formula>MOD(ROW(),2)=0</formula>
    </cfRule>
  </conditionalFormatting>
  <conditionalFormatting sqref="H55">
    <cfRule type="expression" dxfId="250" priority="3" stopIfTrue="1">
      <formula>MOD(ROW(),2)=0</formula>
    </cfRule>
  </conditionalFormatting>
  <conditionalFormatting sqref="H57">
    <cfRule type="expression" dxfId="249" priority="2" stopIfTrue="1">
      <formula>MOD(ROW(),2)=0</formula>
    </cfRule>
  </conditionalFormatting>
  <conditionalFormatting sqref="H57">
    <cfRule type="expression" dxfId="248" priority="1" stopIfTrue="1">
      <formula>MOD(ROW(),2)=0</formula>
    </cfRule>
  </conditionalFormatting>
  <pageMargins left="0.75" right="0.75" top="1" bottom="1" header="0.5" footer="0.5"/>
  <pageSetup orientation="portrait"/>
  <headerFooter alignWithMargins="0">
    <oddHeader>&amp;C&amp;"Arial,Bold"&amp;16JV Figures</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K219"/>
  <sheetViews>
    <sheetView zoomScale="110" zoomScaleNormal="110" zoomScalePageLayoutView="110" workbookViewId="0">
      <pane xSplit="1" ySplit="2" topLeftCell="C38" activePane="bottomRight" state="frozen"/>
      <selection sqref="A1:C1"/>
      <selection pane="topRight" sqref="A1:C1"/>
      <selection pane="bottomLeft" sqref="A1:C1"/>
      <selection pane="bottomRight" activeCell="H57" sqref="H57"/>
    </sheetView>
  </sheetViews>
  <sheetFormatPr defaultColWidth="8.85546875" defaultRowHeight="15.75" x14ac:dyDescent="0.25"/>
  <cols>
    <col min="1" max="1" width="12.7109375" style="51" customWidth="1"/>
    <col min="2" max="2" width="12.7109375" style="8" customWidth="1"/>
    <col min="3" max="7" width="12.7109375" style="5" customWidth="1"/>
    <col min="8" max="8" width="12.7109375" style="14" customWidth="1"/>
    <col min="9" max="9" width="12.7109375" style="11" customWidth="1"/>
  </cols>
  <sheetData>
    <row r="1" spans="1:11" ht="16.5" thickTop="1" x14ac:dyDescent="0.25">
      <c r="B1" s="15" t="s">
        <v>5</v>
      </c>
      <c r="C1" s="111" t="s">
        <v>40</v>
      </c>
      <c r="D1" s="112"/>
      <c r="E1" s="112"/>
      <c r="F1" s="112"/>
      <c r="G1" s="112"/>
      <c r="H1" s="12"/>
      <c r="I1" s="10"/>
      <c r="K1" s="75"/>
    </row>
    <row r="2" spans="1:11" ht="30" x14ac:dyDescent="0.2">
      <c r="A2" s="59" t="s">
        <v>13</v>
      </c>
      <c r="B2" s="60" t="s">
        <v>0</v>
      </c>
      <c r="C2" s="61" t="s">
        <v>43</v>
      </c>
      <c r="D2" s="61" t="s">
        <v>44</v>
      </c>
      <c r="E2" s="61" t="s">
        <v>45</v>
      </c>
      <c r="F2" s="61" t="s">
        <v>46</v>
      </c>
      <c r="G2" s="61" t="s">
        <v>47</v>
      </c>
      <c r="H2" s="62" t="s">
        <v>1</v>
      </c>
      <c r="I2" s="58" t="s">
        <v>15</v>
      </c>
      <c r="J2" s="63"/>
      <c r="K2" s="75"/>
    </row>
    <row r="3" spans="1:11" x14ac:dyDescent="0.25">
      <c r="A3" s="103">
        <f>IF([1]Draw!E2=0,"",[1]Draw!E2)</f>
        <v>1</v>
      </c>
      <c r="B3" s="7">
        <v>2.1</v>
      </c>
      <c r="C3" s="50">
        <v>57</v>
      </c>
      <c r="D3" s="50">
        <v>58</v>
      </c>
      <c r="E3" s="50">
        <v>56</v>
      </c>
      <c r="F3" s="50">
        <v>55</v>
      </c>
      <c r="G3" s="50">
        <v>56</v>
      </c>
      <c r="H3" s="13">
        <f>IF(B3="","",IF(K3=5,(SUM(C3:G3)-MAX(C3:G3)-MIN(C3:G3))/3,IF(K3=4,(SUM(C3:G3)-MAX(C3:G3))/3,SUM(C3:G3)/3))*B3/7.6)</f>
        <v>15.565789473684212</v>
      </c>
      <c r="I3" s="50"/>
      <c r="K3" s="76">
        <f>COUNT(C3:G3)</f>
        <v>5</v>
      </c>
    </row>
    <row r="4" spans="1:11" x14ac:dyDescent="0.25">
      <c r="A4" s="103">
        <f>IF([1]Draw!E3=0,"",[1]Draw!E3)</f>
        <v>2</v>
      </c>
      <c r="B4" s="81">
        <f t="shared" ref="B4:B8" si="0">IF(A4="","",B$3)</f>
        <v>2.1</v>
      </c>
      <c r="C4" s="83">
        <v>59</v>
      </c>
      <c r="D4" s="83">
        <v>57</v>
      </c>
      <c r="E4" s="83">
        <v>58</v>
      </c>
      <c r="F4" s="83">
        <v>56</v>
      </c>
      <c r="G4" s="83">
        <v>57</v>
      </c>
      <c r="H4" s="78">
        <f t="shared" ref="H4:H57" si="1">IF(B4="","",IF(K4=5,(SUM(C4:G4)-MAX(C4:G4)-MIN(C4:G4))/3,IF(K4=4,(SUM(C4:G4)-MAX(C4:G4))/3,SUM(C4:G4)/3))*B4/7.6)</f>
        <v>15.842105263157896</v>
      </c>
      <c r="I4" s="83"/>
      <c r="K4" s="76">
        <f t="shared" ref="K4:K67" si="2">COUNT(C4:G4)</f>
        <v>5</v>
      </c>
    </row>
    <row r="5" spans="1:11" x14ac:dyDescent="0.25">
      <c r="A5" s="82">
        <f>IF([1]Draw!E4=0,"",[1]Draw!E4)</f>
        <v>3</v>
      </c>
      <c r="B5" s="7">
        <v>2.1</v>
      </c>
      <c r="C5" s="72">
        <v>55</v>
      </c>
      <c r="D5" s="72">
        <v>60</v>
      </c>
      <c r="E5" s="72">
        <v>57</v>
      </c>
      <c r="F5" s="72">
        <v>58</v>
      </c>
      <c r="G5" s="72">
        <v>55</v>
      </c>
      <c r="H5" s="78">
        <f t="shared" si="1"/>
        <v>15.657894736842106</v>
      </c>
      <c r="I5" s="72"/>
      <c r="J5" s="41"/>
      <c r="K5" s="76">
        <f t="shared" si="2"/>
        <v>5</v>
      </c>
    </row>
    <row r="6" spans="1:11" x14ac:dyDescent="0.25">
      <c r="A6" s="103">
        <v>4</v>
      </c>
      <c r="B6" s="81">
        <f t="shared" si="0"/>
        <v>2.1</v>
      </c>
      <c r="C6" s="83">
        <v>56</v>
      </c>
      <c r="D6" s="83">
        <v>54</v>
      </c>
      <c r="E6" s="83">
        <v>56</v>
      </c>
      <c r="F6" s="83">
        <v>54</v>
      </c>
      <c r="G6" s="83">
        <v>52</v>
      </c>
      <c r="H6" s="78">
        <f t="shared" ref="H6" si="3">IF(B6="","",IF(K6=5,(SUM(C6:G6)-MAX(C6:G6)-MIN(C6:G6))/3,IF(K6=4,(SUM(C6:G6)-MAX(C6:G6))/3,SUM(C6:G6)/3))*B6/7.6)</f>
        <v>15.105263157894738</v>
      </c>
      <c r="I6" s="83"/>
      <c r="K6" s="76">
        <f t="shared" si="2"/>
        <v>5</v>
      </c>
    </row>
    <row r="7" spans="1:11" x14ac:dyDescent="0.25">
      <c r="A7" s="82">
        <v>5</v>
      </c>
      <c r="B7" s="7">
        <v>2.1</v>
      </c>
      <c r="C7" s="72">
        <v>58</v>
      </c>
      <c r="D7" s="72">
        <v>58</v>
      </c>
      <c r="E7" s="72">
        <v>59</v>
      </c>
      <c r="F7" s="72">
        <v>59</v>
      </c>
      <c r="G7" s="72">
        <v>58</v>
      </c>
      <c r="H7" s="78">
        <f t="shared" si="1"/>
        <v>16.118421052631582</v>
      </c>
      <c r="I7" s="72"/>
      <c r="J7" s="41"/>
      <c r="K7" s="76">
        <f t="shared" si="2"/>
        <v>5</v>
      </c>
    </row>
    <row r="8" spans="1:11" x14ac:dyDescent="0.25">
      <c r="A8" s="103">
        <v>6</v>
      </c>
      <c r="B8" s="81">
        <f t="shared" si="0"/>
        <v>2.1</v>
      </c>
      <c r="C8" s="83">
        <v>52</v>
      </c>
      <c r="D8" s="83">
        <v>55</v>
      </c>
      <c r="E8" s="83">
        <v>54</v>
      </c>
      <c r="F8" s="83">
        <v>54</v>
      </c>
      <c r="G8" s="83">
        <v>54</v>
      </c>
      <c r="H8" s="78">
        <f t="shared" ref="H8" si="4">IF(B8="","",IF(K8=5,(SUM(C8:G8)-MAX(C8:G8)-MIN(C8:G8))/3,IF(K8=4,(SUM(C8:G8)-MAX(C8:G8))/3,SUM(C8:G8)/3))*B8/7.6)</f>
        <v>14.921052631578949</v>
      </c>
      <c r="I8" s="83"/>
      <c r="K8" s="76">
        <f t="shared" si="2"/>
        <v>5</v>
      </c>
    </row>
    <row r="9" spans="1:11" x14ac:dyDescent="0.25">
      <c r="A9" s="82">
        <v>7</v>
      </c>
      <c r="B9" s="7">
        <v>2.1</v>
      </c>
      <c r="C9" s="72">
        <v>58</v>
      </c>
      <c r="D9" s="72">
        <v>55</v>
      </c>
      <c r="E9" s="72">
        <v>59</v>
      </c>
      <c r="F9" s="72">
        <v>59</v>
      </c>
      <c r="G9" s="72">
        <v>59</v>
      </c>
      <c r="H9" s="78">
        <f t="shared" si="1"/>
        <v>16.210526315789476</v>
      </c>
      <c r="I9" s="72"/>
      <c r="J9" s="41"/>
      <c r="K9" s="76">
        <f t="shared" si="2"/>
        <v>5</v>
      </c>
    </row>
    <row r="10" spans="1:11" x14ac:dyDescent="0.25">
      <c r="A10" s="103">
        <v>8</v>
      </c>
      <c r="B10" s="81">
        <f t="shared" ref="B10" si="5">IF(A10="","",B$3)</f>
        <v>2.1</v>
      </c>
      <c r="C10" s="83">
        <v>59</v>
      </c>
      <c r="D10" s="83">
        <v>59</v>
      </c>
      <c r="E10" s="83">
        <v>57</v>
      </c>
      <c r="F10" s="83">
        <v>58</v>
      </c>
      <c r="G10" s="83">
        <v>56</v>
      </c>
      <c r="H10" s="78">
        <f t="shared" ref="H10" si="6">IF(B10="","",IF(K10=5,(SUM(C10:G10)-MAX(C10:G10)-MIN(C10:G10))/3,IF(K10=4,(SUM(C10:G10)-MAX(C10:G10))/3,SUM(C10:G10)/3))*B10/7.6)</f>
        <v>16.026315789473685</v>
      </c>
      <c r="I10" s="83"/>
      <c r="K10" s="76">
        <f t="shared" si="2"/>
        <v>5</v>
      </c>
    </row>
    <row r="11" spans="1:11" x14ac:dyDescent="0.25">
      <c r="A11" s="82">
        <v>9</v>
      </c>
      <c r="B11" s="7">
        <v>2.1</v>
      </c>
      <c r="C11" s="72">
        <v>56</v>
      </c>
      <c r="D11" s="72">
        <v>55</v>
      </c>
      <c r="E11" s="72">
        <v>53</v>
      </c>
      <c r="F11" s="72">
        <v>50</v>
      </c>
      <c r="G11" s="72">
        <v>49</v>
      </c>
      <c r="H11" s="78">
        <f t="shared" si="1"/>
        <v>14.552631578947368</v>
      </c>
      <c r="I11" s="72"/>
      <c r="J11" s="41"/>
      <c r="K11" s="76">
        <f t="shared" si="2"/>
        <v>5</v>
      </c>
    </row>
    <row r="12" spans="1:11" x14ac:dyDescent="0.25">
      <c r="A12" s="103">
        <v>10</v>
      </c>
      <c r="B12" s="81">
        <f t="shared" ref="B12" si="7">IF(A12="","",B$3)</f>
        <v>2.1</v>
      </c>
      <c r="C12" s="83">
        <v>52</v>
      </c>
      <c r="D12" s="83">
        <v>57</v>
      </c>
      <c r="E12" s="83">
        <v>50</v>
      </c>
      <c r="F12" s="83">
        <v>51</v>
      </c>
      <c r="G12" s="83">
        <v>53</v>
      </c>
      <c r="H12" s="78">
        <f t="shared" ref="H12" si="8">IF(B12="","",IF(K12=5,(SUM(C12:G12)-MAX(C12:G12)-MIN(C12:G12))/3,IF(K12=4,(SUM(C12:G12)-MAX(C12:G12))/3,SUM(C12:G12)/3))*B12/7.6)</f>
        <v>14.368421052631581</v>
      </c>
      <c r="I12" s="83"/>
      <c r="K12" s="76">
        <f t="shared" si="2"/>
        <v>5</v>
      </c>
    </row>
    <row r="13" spans="1:11" x14ac:dyDescent="0.25">
      <c r="A13" s="82">
        <v>11</v>
      </c>
      <c r="B13" s="7">
        <v>2.1</v>
      </c>
      <c r="C13" s="72">
        <v>54</v>
      </c>
      <c r="D13" s="72">
        <v>54</v>
      </c>
      <c r="E13" s="72">
        <v>54</v>
      </c>
      <c r="F13" s="72">
        <v>54</v>
      </c>
      <c r="G13" s="72">
        <v>55</v>
      </c>
      <c r="H13" s="78">
        <f t="shared" si="1"/>
        <v>14.921052631578949</v>
      </c>
      <c r="I13" s="72"/>
      <c r="J13" s="41"/>
      <c r="K13" s="76">
        <f t="shared" si="2"/>
        <v>5</v>
      </c>
    </row>
    <row r="14" spans="1:11" x14ac:dyDescent="0.25">
      <c r="A14" s="103">
        <v>12</v>
      </c>
      <c r="B14" s="81">
        <f t="shared" ref="B14" si="9">IF(A14="","",B$3)</f>
        <v>2.1</v>
      </c>
      <c r="C14" s="83">
        <v>52</v>
      </c>
      <c r="D14" s="83">
        <v>53</v>
      </c>
      <c r="E14" s="83">
        <v>52</v>
      </c>
      <c r="F14" s="83">
        <v>53</v>
      </c>
      <c r="G14" s="83">
        <v>52</v>
      </c>
      <c r="H14" s="78">
        <f t="shared" ref="H14" si="10">IF(B14="","",IF(K14=5,(SUM(C14:G14)-MAX(C14:G14)-MIN(C14:G14))/3,IF(K14=4,(SUM(C14:G14)-MAX(C14:G14))/3,SUM(C14:G14)/3))*B14/7.6)</f>
        <v>14.460526315789474</v>
      </c>
      <c r="I14" s="83"/>
      <c r="K14" s="76">
        <f t="shared" si="2"/>
        <v>5</v>
      </c>
    </row>
    <row r="15" spans="1:11" x14ac:dyDescent="0.25">
      <c r="A15" s="82">
        <v>13</v>
      </c>
      <c r="B15" s="7">
        <v>2.1</v>
      </c>
      <c r="C15" s="72">
        <v>59</v>
      </c>
      <c r="D15" s="72">
        <v>59</v>
      </c>
      <c r="E15" s="72">
        <v>56</v>
      </c>
      <c r="F15" s="72">
        <v>54</v>
      </c>
      <c r="G15" s="72">
        <v>50</v>
      </c>
      <c r="H15" s="78">
        <f t="shared" si="1"/>
        <v>15.565789473684212</v>
      </c>
      <c r="I15" s="72"/>
      <c r="J15" s="41"/>
      <c r="K15" s="76">
        <f t="shared" si="2"/>
        <v>5</v>
      </c>
    </row>
    <row r="16" spans="1:11" x14ac:dyDescent="0.25">
      <c r="A16" s="103">
        <v>14</v>
      </c>
      <c r="B16" s="81">
        <f t="shared" ref="B16" si="11">IF(A16="","",B$3)</f>
        <v>2.1</v>
      </c>
      <c r="C16" s="83">
        <v>57</v>
      </c>
      <c r="D16" s="83">
        <v>55</v>
      </c>
      <c r="E16" s="83">
        <v>57</v>
      </c>
      <c r="F16" s="83">
        <v>57</v>
      </c>
      <c r="G16" s="83">
        <v>58</v>
      </c>
      <c r="H16" s="78">
        <f t="shared" ref="H16" si="12">IF(B16="","",IF(K16=5,(SUM(C16:G16)-MAX(C16:G16)-MIN(C16:G16))/3,IF(K16=4,(SUM(C16:G16)-MAX(C16:G16))/3,SUM(C16:G16)/3))*B16/7.6)</f>
        <v>15.750000000000002</v>
      </c>
      <c r="I16" s="83"/>
      <c r="K16" s="76">
        <f t="shared" si="2"/>
        <v>5</v>
      </c>
    </row>
    <row r="17" spans="1:11" x14ac:dyDescent="0.25">
      <c r="A17" s="82">
        <v>15</v>
      </c>
      <c r="B17" s="7">
        <v>2.1</v>
      </c>
      <c r="C17" s="72">
        <v>58</v>
      </c>
      <c r="D17" s="72">
        <v>56</v>
      </c>
      <c r="E17" s="72">
        <v>53</v>
      </c>
      <c r="F17" s="72">
        <v>54</v>
      </c>
      <c r="G17" s="72">
        <v>53</v>
      </c>
      <c r="H17" s="78">
        <f t="shared" si="1"/>
        <v>15.013157894736844</v>
      </c>
      <c r="I17" s="72"/>
      <c r="J17" s="41"/>
      <c r="K17" s="76">
        <f t="shared" si="2"/>
        <v>5</v>
      </c>
    </row>
    <row r="18" spans="1:11" x14ac:dyDescent="0.25">
      <c r="A18" s="103">
        <v>16</v>
      </c>
      <c r="B18" s="81">
        <f t="shared" ref="B18:B19" si="13">IF(A18="","",B$3)</f>
        <v>2.1</v>
      </c>
      <c r="C18" s="83"/>
      <c r="D18" s="83"/>
      <c r="E18" s="83"/>
      <c r="F18" s="83"/>
      <c r="G18" s="83"/>
      <c r="H18" s="78">
        <f t="shared" ref="H18" si="14">IF(B18="","",IF(K18=5,(SUM(C18:G18)-MAX(C18:G18)-MIN(C18:G18))/3,IF(K18=4,(SUM(C18:G18)-MAX(C18:G18))/3,SUM(C18:G18)/3))*B18/7.6)</f>
        <v>0</v>
      </c>
      <c r="I18" s="83"/>
      <c r="K18" s="76">
        <f t="shared" si="2"/>
        <v>0</v>
      </c>
    </row>
    <row r="19" spans="1:11" x14ac:dyDescent="0.25">
      <c r="A19" s="82">
        <v>17</v>
      </c>
      <c r="B19" s="81">
        <f t="shared" si="13"/>
        <v>2.1</v>
      </c>
      <c r="C19" s="72">
        <v>54</v>
      </c>
      <c r="D19" s="72">
        <v>53</v>
      </c>
      <c r="E19" s="72">
        <v>55</v>
      </c>
      <c r="F19" s="72">
        <v>55</v>
      </c>
      <c r="G19" s="72">
        <v>55</v>
      </c>
      <c r="H19" s="78">
        <f t="shared" si="1"/>
        <v>15.105263157894738</v>
      </c>
      <c r="I19" s="72"/>
      <c r="J19" s="41"/>
      <c r="K19" s="76">
        <f t="shared" si="2"/>
        <v>5</v>
      </c>
    </row>
    <row r="20" spans="1:11" x14ac:dyDescent="0.25">
      <c r="A20" s="103">
        <v>18</v>
      </c>
      <c r="B20" s="81">
        <f t="shared" ref="B20:B21" si="15">IF(A20="","",B$3)</f>
        <v>2.1</v>
      </c>
      <c r="C20" s="83">
        <v>57</v>
      </c>
      <c r="D20" s="83">
        <v>55</v>
      </c>
      <c r="E20" s="83">
        <v>59</v>
      </c>
      <c r="F20" s="83">
        <v>61</v>
      </c>
      <c r="G20" s="83">
        <v>60</v>
      </c>
      <c r="H20" s="78">
        <f t="shared" ref="H20" si="16">IF(B20="","",IF(K20=5,(SUM(C20:G20)-MAX(C20:G20)-MIN(C20:G20))/3,IF(K20=4,(SUM(C20:G20)-MAX(C20:G20))/3,SUM(C20:G20)/3))*B20/7.6)</f>
        <v>16.210526315789476</v>
      </c>
      <c r="I20" s="83"/>
      <c r="K20" s="76">
        <f t="shared" si="2"/>
        <v>5</v>
      </c>
    </row>
    <row r="21" spans="1:11" x14ac:dyDescent="0.25">
      <c r="A21" s="82">
        <v>19</v>
      </c>
      <c r="B21" s="81">
        <f t="shared" si="15"/>
        <v>2.1</v>
      </c>
      <c r="C21" s="72">
        <v>52</v>
      </c>
      <c r="D21" s="72">
        <v>50</v>
      </c>
      <c r="E21" s="72">
        <v>51</v>
      </c>
      <c r="F21" s="72">
        <v>52</v>
      </c>
      <c r="G21" s="72">
        <v>53</v>
      </c>
      <c r="H21" s="78">
        <f t="shared" si="1"/>
        <v>14.276315789473685</v>
      </c>
      <c r="I21" s="72"/>
      <c r="J21" s="41"/>
      <c r="K21" s="76">
        <f t="shared" si="2"/>
        <v>5</v>
      </c>
    </row>
    <row r="22" spans="1:11" x14ac:dyDescent="0.25">
      <c r="A22" s="103">
        <v>20</v>
      </c>
      <c r="B22" s="81">
        <f t="shared" ref="B22:B23" si="17">IF(A22="","",B$3)</f>
        <v>2.1</v>
      </c>
      <c r="C22" s="83">
        <v>52</v>
      </c>
      <c r="D22" s="83">
        <v>53</v>
      </c>
      <c r="E22" s="83">
        <v>50</v>
      </c>
      <c r="F22" s="83">
        <v>53</v>
      </c>
      <c r="G22" s="83">
        <v>52</v>
      </c>
      <c r="H22" s="78">
        <f t="shared" ref="H22" si="18">IF(B22="","",IF(K22=5,(SUM(C22:G22)-MAX(C22:G22)-MIN(C22:G22))/3,IF(K22=4,(SUM(C22:G22)-MAX(C22:G22))/3,SUM(C22:G22)/3))*B22/7.6)</f>
        <v>14.460526315789474</v>
      </c>
      <c r="I22" s="83"/>
      <c r="K22" s="76">
        <f t="shared" si="2"/>
        <v>5</v>
      </c>
    </row>
    <row r="23" spans="1:11" x14ac:dyDescent="0.25">
      <c r="A23" s="82">
        <v>21</v>
      </c>
      <c r="B23" s="81">
        <f t="shared" si="17"/>
        <v>2.1</v>
      </c>
      <c r="C23" s="72">
        <v>53</v>
      </c>
      <c r="D23" s="72">
        <v>53</v>
      </c>
      <c r="E23" s="72">
        <v>52</v>
      </c>
      <c r="F23" s="72">
        <v>51</v>
      </c>
      <c r="G23" s="72">
        <v>50</v>
      </c>
      <c r="H23" s="78">
        <f t="shared" si="1"/>
        <v>14.368421052631581</v>
      </c>
      <c r="I23" s="72"/>
      <c r="J23" s="41"/>
      <c r="K23" s="76">
        <f t="shared" si="2"/>
        <v>5</v>
      </c>
    </row>
    <row r="24" spans="1:11" x14ac:dyDescent="0.25">
      <c r="A24" s="103">
        <v>22</v>
      </c>
      <c r="B24" s="81">
        <f t="shared" ref="B24:B25" si="19">IF(A24="","",B$3)</f>
        <v>2.1</v>
      </c>
      <c r="C24" s="83">
        <v>54</v>
      </c>
      <c r="D24" s="83">
        <v>54</v>
      </c>
      <c r="E24" s="83">
        <v>53</v>
      </c>
      <c r="F24" s="83">
        <v>50</v>
      </c>
      <c r="G24" s="83">
        <v>51</v>
      </c>
      <c r="H24" s="78">
        <f t="shared" ref="H24" si="20">IF(B24="","",IF(K24=5,(SUM(C24:G24)-MAX(C24:G24)-MIN(C24:G24))/3,IF(K24=4,(SUM(C24:G24)-MAX(C24:G24))/3,SUM(C24:G24)/3))*B24/7.6)</f>
        <v>14.552631578947368</v>
      </c>
      <c r="I24" s="83"/>
      <c r="K24" s="76">
        <f t="shared" si="2"/>
        <v>5</v>
      </c>
    </row>
    <row r="25" spans="1:11" x14ac:dyDescent="0.25">
      <c r="A25" s="82">
        <v>23</v>
      </c>
      <c r="B25" s="81">
        <f t="shared" si="19"/>
        <v>2.1</v>
      </c>
      <c r="C25" s="72">
        <v>60</v>
      </c>
      <c r="D25" s="72">
        <v>59</v>
      </c>
      <c r="E25" s="72">
        <v>62</v>
      </c>
      <c r="F25" s="72">
        <v>64</v>
      </c>
      <c r="G25" s="72">
        <v>62</v>
      </c>
      <c r="H25" s="78">
        <f t="shared" si="1"/>
        <v>16.947368421052634</v>
      </c>
      <c r="I25" s="72"/>
      <c r="J25" s="41"/>
      <c r="K25" s="76">
        <f t="shared" si="2"/>
        <v>5</v>
      </c>
    </row>
    <row r="26" spans="1:11" x14ac:dyDescent="0.25">
      <c r="A26" s="103">
        <v>24</v>
      </c>
      <c r="B26" s="81">
        <f t="shared" ref="B26:B27" si="21">IF(A26="","",B$3)</f>
        <v>2.1</v>
      </c>
      <c r="C26" s="83">
        <v>54</v>
      </c>
      <c r="D26" s="83">
        <v>56</v>
      </c>
      <c r="E26" s="83">
        <v>54</v>
      </c>
      <c r="F26" s="83">
        <v>51</v>
      </c>
      <c r="G26" s="83">
        <v>50</v>
      </c>
      <c r="H26" s="78">
        <f t="shared" ref="H26" si="22">IF(B26="","",IF(K26=5,(SUM(C26:G26)-MAX(C26:G26)-MIN(C26:G26))/3,IF(K26=4,(SUM(C26:G26)-MAX(C26:G26))/3,SUM(C26:G26)/3))*B26/7.6)</f>
        <v>14.644736842105265</v>
      </c>
      <c r="I26" s="83"/>
      <c r="K26" s="76">
        <f t="shared" si="2"/>
        <v>5</v>
      </c>
    </row>
    <row r="27" spans="1:11" x14ac:dyDescent="0.25">
      <c r="A27" s="82">
        <v>25</v>
      </c>
      <c r="B27" s="81">
        <f t="shared" si="21"/>
        <v>2.1</v>
      </c>
      <c r="C27" s="72">
        <v>51</v>
      </c>
      <c r="D27" s="72">
        <v>48</v>
      </c>
      <c r="E27" s="72">
        <v>50</v>
      </c>
      <c r="F27" s="72">
        <v>48</v>
      </c>
      <c r="G27" s="72">
        <v>47</v>
      </c>
      <c r="H27" s="78">
        <f t="shared" si="1"/>
        <v>13.447368421052632</v>
      </c>
      <c r="I27" s="72"/>
      <c r="J27" s="41"/>
      <c r="K27" s="76">
        <f t="shared" si="2"/>
        <v>5</v>
      </c>
    </row>
    <row r="28" spans="1:11" x14ac:dyDescent="0.25">
      <c r="A28" s="103">
        <v>26</v>
      </c>
      <c r="B28" s="81">
        <f t="shared" ref="B28:B29" si="23">IF(A28="","",B$3)</f>
        <v>2.1</v>
      </c>
      <c r="C28" s="83">
        <v>65</v>
      </c>
      <c r="D28" s="83">
        <v>63</v>
      </c>
      <c r="E28" s="83">
        <v>61</v>
      </c>
      <c r="F28" s="83">
        <v>63</v>
      </c>
      <c r="G28" s="83">
        <v>64</v>
      </c>
      <c r="H28" s="78">
        <f t="shared" ref="H28" si="24">IF(B28="","",IF(K28=5,(SUM(C28:G28)-MAX(C28:G28)-MIN(C28:G28))/3,IF(K28=4,(SUM(C28:G28)-MAX(C28:G28))/3,SUM(C28:G28)/3))*B28/7.6)</f>
        <v>17.5</v>
      </c>
      <c r="I28" s="83"/>
      <c r="K28" s="76">
        <f t="shared" si="2"/>
        <v>5</v>
      </c>
    </row>
    <row r="29" spans="1:11" x14ac:dyDescent="0.25">
      <c r="A29" s="82">
        <v>27</v>
      </c>
      <c r="B29" s="81">
        <f t="shared" si="23"/>
        <v>2.1</v>
      </c>
      <c r="C29" s="72">
        <v>63</v>
      </c>
      <c r="D29" s="72">
        <v>61</v>
      </c>
      <c r="E29" s="72">
        <v>61</v>
      </c>
      <c r="F29" s="72">
        <v>63</v>
      </c>
      <c r="G29" s="72">
        <v>63</v>
      </c>
      <c r="H29" s="78">
        <f t="shared" si="1"/>
        <v>17.223684210526319</v>
      </c>
      <c r="I29" s="72"/>
      <c r="J29" s="41"/>
      <c r="K29" s="76">
        <f t="shared" si="2"/>
        <v>5</v>
      </c>
    </row>
    <row r="30" spans="1:11" x14ac:dyDescent="0.25">
      <c r="A30" s="82">
        <v>28</v>
      </c>
      <c r="B30" s="81">
        <f t="shared" ref="B30:B31" si="25">IF(A30="","",B$3)</f>
        <v>2.1</v>
      </c>
      <c r="C30" s="83">
        <v>58</v>
      </c>
      <c r="D30" s="83">
        <v>54</v>
      </c>
      <c r="E30" s="83">
        <v>56</v>
      </c>
      <c r="F30" s="83">
        <v>57</v>
      </c>
      <c r="G30" s="83">
        <v>58</v>
      </c>
      <c r="H30" s="78">
        <f t="shared" ref="H30" si="26">IF(B30="","",IF(K30=5,(SUM(C30:G30)-MAX(C30:G30)-MIN(C30:G30))/3,IF(K30=4,(SUM(C30:G30)-MAX(C30:G30))/3,SUM(C30:G30)/3))*B30/7.6)</f>
        <v>15.750000000000002</v>
      </c>
      <c r="I30" s="83"/>
      <c r="K30" s="76">
        <f t="shared" si="2"/>
        <v>5</v>
      </c>
    </row>
    <row r="31" spans="1:11" x14ac:dyDescent="0.25">
      <c r="A31" s="52">
        <v>29</v>
      </c>
      <c r="B31" s="81">
        <f t="shared" si="25"/>
        <v>2.1</v>
      </c>
      <c r="C31" s="72">
        <v>67</v>
      </c>
      <c r="D31" s="72">
        <v>65</v>
      </c>
      <c r="E31" s="72">
        <v>70</v>
      </c>
      <c r="F31" s="72">
        <v>70</v>
      </c>
      <c r="G31" s="72">
        <v>70</v>
      </c>
      <c r="H31" s="78">
        <f t="shared" si="1"/>
        <v>19.065789473684212</v>
      </c>
      <c r="I31" s="72"/>
      <c r="J31" s="41"/>
      <c r="K31" s="76">
        <f t="shared" si="2"/>
        <v>5</v>
      </c>
    </row>
    <row r="32" spans="1:11" x14ac:dyDescent="0.25">
      <c r="A32" s="82">
        <v>30</v>
      </c>
      <c r="B32" s="81">
        <f t="shared" ref="B32:B33" si="27">IF(A32="","",B$3)</f>
        <v>2.1</v>
      </c>
      <c r="C32" s="83">
        <v>56</v>
      </c>
      <c r="D32" s="83">
        <v>56</v>
      </c>
      <c r="E32" s="83">
        <v>60</v>
      </c>
      <c r="F32" s="83">
        <v>60</v>
      </c>
      <c r="G32" s="83">
        <v>57</v>
      </c>
      <c r="H32" s="78">
        <f t="shared" ref="H32" si="28">IF(B32="","",IF(K32=5,(SUM(C32:G32)-MAX(C32:G32)-MIN(C32:G32))/3,IF(K32=4,(SUM(C32:G32)-MAX(C32:G32))/3,SUM(C32:G32)/3))*B32/7.6)</f>
        <v>15.934210526315789</v>
      </c>
      <c r="I32" s="83"/>
      <c r="K32" s="76">
        <f t="shared" si="2"/>
        <v>5</v>
      </c>
    </row>
    <row r="33" spans="1:11" x14ac:dyDescent="0.25">
      <c r="A33" s="52">
        <v>31</v>
      </c>
      <c r="B33" s="81">
        <f t="shared" si="27"/>
        <v>2.1</v>
      </c>
      <c r="C33" s="72">
        <v>62</v>
      </c>
      <c r="D33" s="72">
        <v>59</v>
      </c>
      <c r="E33" s="72">
        <v>58</v>
      </c>
      <c r="F33" s="72">
        <v>56</v>
      </c>
      <c r="G33" s="72">
        <v>57</v>
      </c>
      <c r="H33" s="78">
        <f t="shared" si="1"/>
        <v>16.026315789473685</v>
      </c>
      <c r="I33" s="72"/>
      <c r="J33" s="41"/>
      <c r="K33" s="76">
        <f t="shared" si="2"/>
        <v>5</v>
      </c>
    </row>
    <row r="34" spans="1:11" x14ac:dyDescent="0.25">
      <c r="A34" s="82">
        <v>32</v>
      </c>
      <c r="B34" s="81">
        <f t="shared" ref="B34" si="29">IF(A34="","",B$3)</f>
        <v>2.1</v>
      </c>
      <c r="C34" s="83">
        <v>66</v>
      </c>
      <c r="D34" s="83">
        <v>64</v>
      </c>
      <c r="E34" s="83">
        <v>61</v>
      </c>
      <c r="F34" s="83">
        <v>65</v>
      </c>
      <c r="G34" s="83">
        <v>64</v>
      </c>
      <c r="H34" s="78">
        <f t="shared" ref="H34" si="30">IF(B34="","",IF(K34=5,(SUM(C34:G34)-MAX(C34:G34)-MIN(C34:G34))/3,IF(K34=4,(SUM(C34:G34)-MAX(C34:G34))/3,SUM(C34:G34)/3))*B34/7.6)</f>
        <v>17.776315789473685</v>
      </c>
      <c r="I34" s="83"/>
      <c r="K34" s="76">
        <f t="shared" si="2"/>
        <v>5</v>
      </c>
    </row>
    <row r="35" spans="1:11" x14ac:dyDescent="0.25">
      <c r="A35" s="52">
        <v>33</v>
      </c>
      <c r="B35" s="81">
        <f t="shared" ref="B35:B57" si="31">IF(A35="","",B$3)</f>
        <v>2.1</v>
      </c>
      <c r="C35" s="72">
        <v>48</v>
      </c>
      <c r="D35" s="72">
        <v>46</v>
      </c>
      <c r="E35" s="72">
        <v>48</v>
      </c>
      <c r="F35" s="72">
        <v>46</v>
      </c>
      <c r="G35" s="72">
        <v>49</v>
      </c>
      <c r="H35" s="78">
        <f t="shared" si="1"/>
        <v>13.078947368421055</v>
      </c>
      <c r="I35" s="72"/>
      <c r="J35" s="41"/>
      <c r="K35" s="76">
        <f t="shared" si="2"/>
        <v>5</v>
      </c>
    </row>
    <row r="36" spans="1:11" x14ac:dyDescent="0.25">
      <c r="A36" s="82">
        <v>34</v>
      </c>
      <c r="B36" s="81">
        <f t="shared" ref="B36" si="32">IF(A36="","",B$3)</f>
        <v>2.1</v>
      </c>
      <c r="C36" s="83">
        <v>55</v>
      </c>
      <c r="D36" s="83">
        <v>55</v>
      </c>
      <c r="E36" s="83">
        <v>52</v>
      </c>
      <c r="F36" s="83">
        <v>46</v>
      </c>
      <c r="G36" s="83">
        <v>51</v>
      </c>
      <c r="H36" s="78">
        <f t="shared" ref="H36" si="33">IF(B36="","",IF(K36=5,(SUM(C36:G36)-MAX(C36:G36)-MIN(C36:G36))/3,IF(K36=4,(SUM(C36:G36)-MAX(C36:G36))/3,SUM(C36:G36)/3))*B36/7.6)</f>
        <v>14.552631578947368</v>
      </c>
      <c r="I36" s="83"/>
      <c r="K36" s="76">
        <f t="shared" si="2"/>
        <v>5</v>
      </c>
    </row>
    <row r="37" spans="1:11" x14ac:dyDescent="0.25">
      <c r="A37" s="52">
        <v>35</v>
      </c>
      <c r="B37" s="81">
        <f t="shared" si="31"/>
        <v>2.1</v>
      </c>
      <c r="C37" s="72">
        <v>51</v>
      </c>
      <c r="D37" s="72">
        <v>52</v>
      </c>
      <c r="E37" s="72">
        <v>49</v>
      </c>
      <c r="F37" s="72">
        <v>50</v>
      </c>
      <c r="G37" s="72">
        <v>53</v>
      </c>
      <c r="H37" s="78">
        <f t="shared" si="1"/>
        <v>14.092105263157897</v>
      </c>
      <c r="I37" s="72"/>
      <c r="J37" s="41"/>
      <c r="K37" s="76">
        <f t="shared" si="2"/>
        <v>5</v>
      </c>
    </row>
    <row r="38" spans="1:11" x14ac:dyDescent="0.25">
      <c r="A38" s="82">
        <v>36</v>
      </c>
      <c r="B38" s="81">
        <f t="shared" ref="B38" si="34">IF(A38="","",B$3)</f>
        <v>2.1</v>
      </c>
      <c r="C38" s="83">
        <v>58</v>
      </c>
      <c r="D38" s="83">
        <v>58</v>
      </c>
      <c r="E38" s="83">
        <v>58</v>
      </c>
      <c r="F38" s="83">
        <v>57</v>
      </c>
      <c r="G38" s="83">
        <v>57</v>
      </c>
      <c r="H38" s="78">
        <f t="shared" ref="H38" si="35">IF(B38="","",IF(K38=5,(SUM(C38:G38)-MAX(C38:G38)-MIN(C38:G38))/3,IF(K38=4,(SUM(C38:G38)-MAX(C38:G38))/3,SUM(C38:G38)/3))*B38/7.6)</f>
        <v>15.934210526315789</v>
      </c>
      <c r="I38" s="83"/>
      <c r="K38" s="76">
        <f t="shared" si="2"/>
        <v>5</v>
      </c>
    </row>
    <row r="39" spans="1:11" x14ac:dyDescent="0.25">
      <c r="A39" s="52">
        <v>37</v>
      </c>
      <c r="B39" s="81">
        <f t="shared" si="31"/>
        <v>2.1</v>
      </c>
      <c r="C39" s="72">
        <v>55</v>
      </c>
      <c r="D39" s="72">
        <v>57</v>
      </c>
      <c r="E39" s="72">
        <v>53</v>
      </c>
      <c r="F39" s="72">
        <v>58</v>
      </c>
      <c r="G39" s="72">
        <v>55</v>
      </c>
      <c r="H39" s="78">
        <f t="shared" si="1"/>
        <v>15.381578947368423</v>
      </c>
      <c r="I39" s="72"/>
      <c r="J39" s="41"/>
      <c r="K39" s="76">
        <f t="shared" si="2"/>
        <v>5</v>
      </c>
    </row>
    <row r="40" spans="1:11" x14ac:dyDescent="0.25">
      <c r="A40" s="82">
        <v>38</v>
      </c>
      <c r="B40" s="81">
        <f t="shared" ref="B40" si="36">IF(A40="","",B$3)</f>
        <v>2.1</v>
      </c>
      <c r="C40" s="83">
        <v>49</v>
      </c>
      <c r="D40" s="83">
        <v>46</v>
      </c>
      <c r="E40" s="83">
        <v>47</v>
      </c>
      <c r="F40" s="83">
        <v>42</v>
      </c>
      <c r="G40" s="83">
        <v>46</v>
      </c>
      <c r="H40" s="78">
        <f t="shared" ref="H40" si="37">IF(B40="","",IF(K40=5,(SUM(C40:G40)-MAX(C40:G40)-MIN(C40:G40))/3,IF(K40=4,(SUM(C40:G40)-MAX(C40:G40))/3,SUM(C40:G40)/3))*B40/7.6)</f>
        <v>12.80263157894737</v>
      </c>
      <c r="I40" s="83"/>
      <c r="K40" s="76">
        <f t="shared" si="2"/>
        <v>5</v>
      </c>
    </row>
    <row r="41" spans="1:11" x14ac:dyDescent="0.25">
      <c r="A41" s="52">
        <v>39</v>
      </c>
      <c r="B41" s="81">
        <f t="shared" si="31"/>
        <v>2.1</v>
      </c>
      <c r="C41" s="72">
        <v>60</v>
      </c>
      <c r="D41" s="72">
        <v>58</v>
      </c>
      <c r="E41" s="72">
        <v>60</v>
      </c>
      <c r="F41" s="72">
        <v>63</v>
      </c>
      <c r="G41" s="72">
        <v>61</v>
      </c>
      <c r="H41" s="78">
        <f t="shared" si="1"/>
        <v>16.671052631578949</v>
      </c>
      <c r="I41" s="72"/>
      <c r="J41" s="41"/>
      <c r="K41" s="76">
        <f t="shared" si="2"/>
        <v>5</v>
      </c>
    </row>
    <row r="42" spans="1:11" x14ac:dyDescent="0.25">
      <c r="A42" s="82">
        <v>40</v>
      </c>
      <c r="B42" s="81">
        <f t="shared" ref="B42" si="38">IF(A42="","",B$3)</f>
        <v>2.1</v>
      </c>
      <c r="C42" s="83">
        <v>61</v>
      </c>
      <c r="D42" s="83">
        <v>63</v>
      </c>
      <c r="E42" s="83">
        <v>63</v>
      </c>
      <c r="F42" s="83">
        <v>63</v>
      </c>
      <c r="G42" s="83">
        <v>62</v>
      </c>
      <c r="H42" s="78">
        <f t="shared" ref="H42" si="39">IF(B42="","",IF(K42=5,(SUM(C42:G42)-MAX(C42:G42)-MIN(C42:G42))/3,IF(K42=4,(SUM(C42:G42)-MAX(C42:G42))/3,SUM(C42:G42)/3))*B42/7.6)</f>
        <v>17.315789473684209</v>
      </c>
      <c r="I42" s="83"/>
      <c r="K42" s="76">
        <f t="shared" si="2"/>
        <v>5</v>
      </c>
    </row>
    <row r="43" spans="1:11" x14ac:dyDescent="0.25">
      <c r="A43" s="52">
        <v>41</v>
      </c>
      <c r="B43" s="81">
        <f t="shared" si="31"/>
        <v>2.1</v>
      </c>
      <c r="C43" s="72">
        <v>62</v>
      </c>
      <c r="D43" s="72">
        <v>59</v>
      </c>
      <c r="E43" s="72">
        <v>59</v>
      </c>
      <c r="F43" s="72">
        <v>61</v>
      </c>
      <c r="G43" s="72">
        <v>61</v>
      </c>
      <c r="H43" s="78">
        <f t="shared" si="1"/>
        <v>16.671052631578949</v>
      </c>
      <c r="I43" s="72"/>
      <c r="J43" s="41"/>
      <c r="K43" s="76">
        <f t="shared" si="2"/>
        <v>5</v>
      </c>
    </row>
    <row r="44" spans="1:11" x14ac:dyDescent="0.25">
      <c r="A44" s="82">
        <v>42</v>
      </c>
      <c r="B44" s="81">
        <f t="shared" ref="B44" si="40">IF(A44="","",B$3)</f>
        <v>2.1</v>
      </c>
      <c r="C44" s="83">
        <v>59</v>
      </c>
      <c r="D44" s="83">
        <v>58</v>
      </c>
      <c r="E44" s="83">
        <v>58</v>
      </c>
      <c r="F44" s="83">
        <v>58</v>
      </c>
      <c r="G44" s="83">
        <v>57</v>
      </c>
      <c r="H44" s="78">
        <f t="shared" ref="H44" si="41">IF(B44="","",IF(K44=5,(SUM(C44:G44)-MAX(C44:G44)-MIN(C44:G44))/3,IF(K44=4,(SUM(C44:G44)-MAX(C44:G44))/3,SUM(C44:G44)/3))*B44/7.6)</f>
        <v>16.026315789473685</v>
      </c>
      <c r="I44" s="83"/>
      <c r="K44" s="76">
        <f t="shared" si="2"/>
        <v>5</v>
      </c>
    </row>
    <row r="45" spans="1:11" x14ac:dyDescent="0.25">
      <c r="A45" s="52">
        <v>43</v>
      </c>
      <c r="B45" s="81">
        <f t="shared" si="31"/>
        <v>2.1</v>
      </c>
      <c r="C45" s="72">
        <v>59</v>
      </c>
      <c r="D45" s="72">
        <v>56</v>
      </c>
      <c r="E45" s="72">
        <v>56</v>
      </c>
      <c r="F45" s="72">
        <v>58</v>
      </c>
      <c r="G45" s="72">
        <v>59</v>
      </c>
      <c r="H45" s="78">
        <f t="shared" si="1"/>
        <v>15.934210526315789</v>
      </c>
      <c r="I45" s="72"/>
      <c r="J45" s="41"/>
      <c r="K45" s="76">
        <f t="shared" si="2"/>
        <v>5</v>
      </c>
    </row>
    <row r="46" spans="1:11" x14ac:dyDescent="0.25">
      <c r="A46" s="82">
        <v>44</v>
      </c>
      <c r="B46" s="81">
        <f t="shared" ref="B46" si="42">IF(A46="","",B$3)</f>
        <v>2.1</v>
      </c>
      <c r="C46" s="83">
        <v>61</v>
      </c>
      <c r="D46" s="83">
        <v>58</v>
      </c>
      <c r="E46" s="83">
        <v>60</v>
      </c>
      <c r="F46" s="83">
        <v>60</v>
      </c>
      <c r="G46" s="83">
        <v>62</v>
      </c>
      <c r="H46" s="78">
        <f t="shared" ref="H46" si="43">IF(B46="","",IF(K46=5,(SUM(C46:G46)-MAX(C46:G46)-MIN(C46:G46))/3,IF(K46=4,(SUM(C46:G46)-MAX(C46:G46))/3,SUM(C46:G46)/3))*B46/7.6)</f>
        <v>16.671052631578949</v>
      </c>
      <c r="I46" s="83"/>
      <c r="K46" s="76">
        <f t="shared" si="2"/>
        <v>5</v>
      </c>
    </row>
    <row r="47" spans="1:11" x14ac:dyDescent="0.25">
      <c r="A47" s="52">
        <v>45</v>
      </c>
      <c r="B47" s="81">
        <f t="shared" si="31"/>
        <v>2.1</v>
      </c>
      <c r="C47" s="72">
        <v>55</v>
      </c>
      <c r="D47" s="72">
        <v>54</v>
      </c>
      <c r="E47" s="72">
        <v>55</v>
      </c>
      <c r="F47" s="72">
        <v>49</v>
      </c>
      <c r="G47" s="72">
        <v>52</v>
      </c>
      <c r="H47" s="78">
        <f t="shared" si="1"/>
        <v>14.828947368421053</v>
      </c>
      <c r="I47" s="72"/>
      <c r="J47" s="41"/>
      <c r="K47" s="76">
        <f t="shared" si="2"/>
        <v>5</v>
      </c>
    </row>
    <row r="48" spans="1:11" x14ac:dyDescent="0.25">
      <c r="A48" s="82">
        <v>46</v>
      </c>
      <c r="B48" s="81">
        <f t="shared" ref="B48" si="44">IF(A48="","",B$3)</f>
        <v>2.1</v>
      </c>
      <c r="C48" s="83">
        <v>53</v>
      </c>
      <c r="D48" s="83">
        <v>55</v>
      </c>
      <c r="E48" s="83">
        <v>52</v>
      </c>
      <c r="F48" s="83">
        <v>53</v>
      </c>
      <c r="G48" s="83">
        <v>54</v>
      </c>
      <c r="H48" s="78">
        <f t="shared" ref="H48" si="45">IF(B48="","",IF(K48=5,(SUM(C48:G48)-MAX(C48:G48)-MIN(C48:G48))/3,IF(K48=4,(SUM(C48:G48)-MAX(C48:G48))/3,SUM(C48:G48)/3))*B48/7.6)</f>
        <v>14.736842105263161</v>
      </c>
      <c r="I48" s="83"/>
      <c r="K48" s="76">
        <f t="shared" si="2"/>
        <v>5</v>
      </c>
    </row>
    <row r="49" spans="1:11" x14ac:dyDescent="0.25">
      <c r="A49" s="52">
        <v>47</v>
      </c>
      <c r="B49" s="81">
        <f t="shared" si="31"/>
        <v>2.1</v>
      </c>
      <c r="C49" s="72">
        <v>48</v>
      </c>
      <c r="D49" s="72">
        <v>52</v>
      </c>
      <c r="E49" s="72">
        <v>48</v>
      </c>
      <c r="F49" s="72">
        <v>47</v>
      </c>
      <c r="G49" s="72">
        <v>50</v>
      </c>
      <c r="H49" s="78">
        <f t="shared" si="1"/>
        <v>13.447368421052632</v>
      </c>
      <c r="I49" s="72"/>
      <c r="J49" s="41"/>
      <c r="K49" s="76">
        <f t="shared" si="2"/>
        <v>5</v>
      </c>
    </row>
    <row r="50" spans="1:11" x14ac:dyDescent="0.25">
      <c r="A50" s="82">
        <v>48</v>
      </c>
      <c r="B50" s="81">
        <f t="shared" ref="B50" si="46">IF(A50="","",B$3)</f>
        <v>2.1</v>
      </c>
      <c r="C50" s="83">
        <v>63</v>
      </c>
      <c r="D50" s="83">
        <v>61</v>
      </c>
      <c r="E50" s="83">
        <v>62</v>
      </c>
      <c r="F50" s="83">
        <v>64</v>
      </c>
      <c r="G50" s="83">
        <v>63</v>
      </c>
      <c r="H50" s="78">
        <f t="shared" ref="H50" si="47">IF(B50="","",IF(K50=5,(SUM(C50:G50)-MAX(C50:G50)-MIN(C50:G50))/3,IF(K50=4,(SUM(C50:G50)-MAX(C50:G50))/3,SUM(C50:G50)/3))*B50/7.6)</f>
        <v>17.315789473684209</v>
      </c>
      <c r="I50" s="83"/>
      <c r="K50" s="76">
        <f t="shared" si="2"/>
        <v>5</v>
      </c>
    </row>
    <row r="51" spans="1:11" x14ac:dyDescent="0.25">
      <c r="A51" s="52">
        <v>49</v>
      </c>
      <c r="B51" s="81">
        <f t="shared" si="31"/>
        <v>2.1</v>
      </c>
      <c r="C51" s="72">
        <v>52</v>
      </c>
      <c r="D51" s="72">
        <v>56</v>
      </c>
      <c r="E51" s="72">
        <v>50</v>
      </c>
      <c r="F51" s="72">
        <v>52</v>
      </c>
      <c r="G51" s="72">
        <v>51</v>
      </c>
      <c r="H51" s="78">
        <f t="shared" si="1"/>
        <v>14.276315789473685</v>
      </c>
      <c r="I51" s="72"/>
      <c r="J51" s="41"/>
      <c r="K51" s="76">
        <f t="shared" si="2"/>
        <v>5</v>
      </c>
    </row>
    <row r="52" spans="1:11" x14ac:dyDescent="0.25">
      <c r="A52" s="82">
        <v>50</v>
      </c>
      <c r="B52" s="81">
        <f t="shared" ref="B52" si="48">IF(A52="","",B$3)</f>
        <v>2.1</v>
      </c>
      <c r="C52" s="83">
        <v>53</v>
      </c>
      <c r="D52" s="83">
        <v>54</v>
      </c>
      <c r="E52" s="83">
        <v>57</v>
      </c>
      <c r="F52" s="83">
        <v>58</v>
      </c>
      <c r="G52" s="83">
        <v>57</v>
      </c>
      <c r="H52" s="78">
        <f t="shared" ref="H52" si="49">IF(B52="","",IF(K52=5,(SUM(C52:G52)-MAX(C52:G52)-MIN(C52:G52))/3,IF(K52=4,(SUM(C52:G52)-MAX(C52:G52))/3,SUM(C52:G52)/3))*B52/7.6)</f>
        <v>15.473684210526317</v>
      </c>
      <c r="I52" s="83"/>
      <c r="K52" s="76">
        <f t="shared" si="2"/>
        <v>5</v>
      </c>
    </row>
    <row r="53" spans="1:11" x14ac:dyDescent="0.25">
      <c r="A53" s="52">
        <v>51</v>
      </c>
      <c r="B53" s="81">
        <f t="shared" si="31"/>
        <v>2.1</v>
      </c>
      <c r="C53" s="72">
        <v>63</v>
      </c>
      <c r="D53" s="72">
        <v>63</v>
      </c>
      <c r="E53" s="72">
        <v>63</v>
      </c>
      <c r="F53" s="72">
        <v>63</v>
      </c>
      <c r="G53" s="72">
        <v>60</v>
      </c>
      <c r="H53" s="78">
        <f t="shared" si="1"/>
        <v>17.407894736842106</v>
      </c>
      <c r="I53" s="72"/>
      <c r="J53" s="41"/>
      <c r="K53" s="76">
        <f t="shared" si="2"/>
        <v>5</v>
      </c>
    </row>
    <row r="54" spans="1:11" x14ac:dyDescent="0.25">
      <c r="A54" s="82">
        <v>52</v>
      </c>
      <c r="B54" s="81">
        <f t="shared" si="31"/>
        <v>2.1</v>
      </c>
      <c r="C54" s="83">
        <v>54</v>
      </c>
      <c r="D54" s="83">
        <v>53</v>
      </c>
      <c r="E54" s="83">
        <v>54</v>
      </c>
      <c r="F54" s="83">
        <v>53</v>
      </c>
      <c r="G54" s="83">
        <v>52</v>
      </c>
      <c r="H54" s="78">
        <f t="shared" ref="H54" si="50">IF(B54="","",IF(K54=5,(SUM(C54:G54)-MAX(C54:G54)-MIN(C54:G54))/3,IF(K54=4,(SUM(C54:G54)-MAX(C54:G54))/3,SUM(C54:G54)/3))*B54/7.6)</f>
        <v>14.736842105263161</v>
      </c>
      <c r="I54" s="83"/>
      <c r="K54" s="76">
        <f t="shared" si="2"/>
        <v>5</v>
      </c>
    </row>
    <row r="55" spans="1:11" x14ac:dyDescent="0.25">
      <c r="A55" s="52">
        <v>53</v>
      </c>
      <c r="B55" s="81">
        <f t="shared" si="31"/>
        <v>2.1</v>
      </c>
      <c r="C55" s="72">
        <v>61</v>
      </c>
      <c r="D55" s="72">
        <v>64</v>
      </c>
      <c r="E55" s="72">
        <v>61</v>
      </c>
      <c r="F55" s="72">
        <v>63</v>
      </c>
      <c r="G55" s="72">
        <v>60</v>
      </c>
      <c r="H55" s="78">
        <f t="shared" si="1"/>
        <v>17.039473684210527</v>
      </c>
      <c r="I55" s="72"/>
      <c r="J55" s="41"/>
      <c r="K55" s="76">
        <f t="shared" si="2"/>
        <v>5</v>
      </c>
    </row>
    <row r="56" spans="1:11" x14ac:dyDescent="0.25">
      <c r="A56" s="82">
        <v>54</v>
      </c>
      <c r="B56" s="81">
        <f t="shared" ref="B56" si="51">IF(A56="","",B$3)</f>
        <v>2.1</v>
      </c>
      <c r="C56" s="83">
        <v>66</v>
      </c>
      <c r="D56" s="83">
        <v>62</v>
      </c>
      <c r="E56" s="83">
        <v>65</v>
      </c>
      <c r="F56" s="83">
        <v>66</v>
      </c>
      <c r="G56" s="83">
        <v>65</v>
      </c>
      <c r="H56" s="78">
        <f t="shared" ref="H56" si="52">IF(B56="","",IF(K56=5,(SUM(C56:G56)-MAX(C56:G56)-MIN(C56:G56))/3,IF(K56=4,(SUM(C56:G56)-MAX(C56:G56))/3,SUM(C56:G56)/3))*B56/7.6)</f>
        <v>18.052631578947366</v>
      </c>
      <c r="I56" s="83"/>
      <c r="K56" s="76">
        <f t="shared" si="2"/>
        <v>5</v>
      </c>
    </row>
    <row r="57" spans="1:11" x14ac:dyDescent="0.25">
      <c r="A57" s="52">
        <v>55</v>
      </c>
      <c r="B57" s="81">
        <f t="shared" si="31"/>
        <v>2.1</v>
      </c>
      <c r="C57" s="72">
        <v>50</v>
      </c>
      <c r="D57" s="72">
        <v>51</v>
      </c>
      <c r="E57" s="72">
        <v>48</v>
      </c>
      <c r="F57" s="72">
        <v>48</v>
      </c>
      <c r="G57" s="72">
        <v>48</v>
      </c>
      <c r="H57" s="78">
        <f t="shared" si="1"/>
        <v>13.447368421052632</v>
      </c>
      <c r="I57" s="72"/>
      <c r="J57" s="41"/>
      <c r="K57" s="76">
        <f t="shared" si="2"/>
        <v>5</v>
      </c>
    </row>
    <row r="58" spans="1:11" x14ac:dyDescent="0.25">
      <c r="A58" s="82" t="str">
        <f>IF(Draw!E57=0,"",Draw!E57)</f>
        <v/>
      </c>
      <c r="B58" s="81" t="str">
        <f t="shared" ref="B58" si="53">IF(A58="","",B$3)</f>
        <v/>
      </c>
      <c r="C58" s="83"/>
      <c r="D58" s="83"/>
      <c r="E58" s="83"/>
      <c r="F58" s="83"/>
      <c r="G58" s="83"/>
      <c r="H58" s="78" t="str">
        <f t="shared" ref="H58" si="54">IF(B58="","",IF(K58=5,(SUM(C58:G58)-MAX(C58:G58)-MIN(C58:G58))/3,IF(K58=4,(SUM(C58:G58)-MAX(C58:G58))/3,SUM(C58:G58)/3))*B58/7.6)</f>
        <v/>
      </c>
      <c r="I58" s="83"/>
      <c r="K58" s="76">
        <f t="shared" si="2"/>
        <v>0</v>
      </c>
    </row>
    <row r="59" spans="1:11" x14ac:dyDescent="0.25">
      <c r="A59" s="52" t="str">
        <f>IF(Draw!E58=0,"",Draw!E58)</f>
        <v/>
      </c>
      <c r="B59" s="43"/>
      <c r="C59" s="72"/>
      <c r="D59" s="72"/>
      <c r="E59" s="72"/>
      <c r="F59" s="72"/>
      <c r="G59" s="72"/>
      <c r="H59" s="28"/>
      <c r="I59" s="72"/>
      <c r="J59" s="41"/>
      <c r="K59" s="76">
        <f t="shared" si="2"/>
        <v>0</v>
      </c>
    </row>
    <row r="60" spans="1:11" x14ac:dyDescent="0.25">
      <c r="A60" s="82" t="str">
        <f>IF(Draw!E59=0,"",Draw!E59)</f>
        <v/>
      </c>
      <c r="B60" s="81" t="str">
        <f t="shared" ref="B60" si="55">IF(A60="","",B$3)</f>
        <v/>
      </c>
      <c r="C60" s="83"/>
      <c r="D60" s="83"/>
      <c r="E60" s="83"/>
      <c r="F60" s="83"/>
      <c r="G60" s="83"/>
      <c r="H60" s="78" t="str">
        <f t="shared" ref="H60" si="56">IF(B60="","",IF(K60=5,(SUM(C60:G60)-MAX(C60:G60)-MIN(C60:G60))/3,IF(K60=4,(SUM(C60:G60)-MAX(C60:G60))/3,SUM(C60:G60)/3))*B60/7.6)</f>
        <v/>
      </c>
      <c r="I60" s="83"/>
      <c r="K60" s="76">
        <f t="shared" si="2"/>
        <v>0</v>
      </c>
    </row>
    <row r="61" spans="1:11" x14ac:dyDescent="0.25">
      <c r="A61" s="52" t="str">
        <f>IF(Draw!E60=0,"",Draw!E60)</f>
        <v/>
      </c>
      <c r="B61" s="43"/>
      <c r="C61" s="72"/>
      <c r="D61" s="72"/>
      <c r="E61" s="72"/>
      <c r="F61" s="72"/>
      <c r="G61" s="72"/>
      <c r="H61" s="28"/>
      <c r="I61" s="72"/>
      <c r="J61" s="41"/>
      <c r="K61" s="76">
        <f t="shared" si="2"/>
        <v>0</v>
      </c>
    </row>
    <row r="62" spans="1:11" x14ac:dyDescent="0.25">
      <c r="A62" s="82" t="str">
        <f>IF(Draw!E61=0,"",Draw!E61)</f>
        <v/>
      </c>
      <c r="B62" s="81" t="str">
        <f t="shared" ref="B62" si="57">IF(A62="","",B$3)</f>
        <v/>
      </c>
      <c r="C62" s="83"/>
      <c r="D62" s="83"/>
      <c r="E62" s="83"/>
      <c r="F62" s="83"/>
      <c r="G62" s="83"/>
      <c r="H62" s="78" t="str">
        <f t="shared" ref="H62" si="58">IF(B62="","",IF(K62=5,(SUM(C62:G62)-MAX(C62:G62)-MIN(C62:G62))/3,IF(K62=4,(SUM(C62:G62)-MAX(C62:G62))/3,SUM(C62:G62)/3))*B62/7.6)</f>
        <v/>
      </c>
      <c r="I62" s="83"/>
      <c r="K62" s="76">
        <f t="shared" si="2"/>
        <v>0</v>
      </c>
    </row>
    <row r="63" spans="1:11" x14ac:dyDescent="0.25">
      <c r="A63" s="52" t="str">
        <f>IF(Draw!E62=0,"",Draw!E62)</f>
        <v/>
      </c>
      <c r="B63" s="43"/>
      <c r="C63" s="72"/>
      <c r="D63" s="72"/>
      <c r="E63" s="72"/>
      <c r="F63" s="72"/>
      <c r="G63" s="72"/>
      <c r="H63" s="28"/>
      <c r="I63" s="72"/>
      <c r="J63" s="41"/>
      <c r="K63" s="76">
        <f t="shared" si="2"/>
        <v>0</v>
      </c>
    </row>
    <row r="64" spans="1:11" x14ac:dyDescent="0.25">
      <c r="A64" s="82" t="str">
        <f>IF(Draw!E63=0,"",Draw!E63)</f>
        <v/>
      </c>
      <c r="B64" s="81" t="str">
        <f t="shared" ref="B64" si="59">IF(A64="","",B$3)</f>
        <v/>
      </c>
      <c r="C64" s="83"/>
      <c r="D64" s="83"/>
      <c r="E64" s="83"/>
      <c r="F64" s="83"/>
      <c r="G64" s="83"/>
      <c r="H64" s="78" t="str">
        <f t="shared" ref="H64" si="60">IF(B64="","",IF(K64=5,(SUM(C64:G64)-MAX(C64:G64)-MIN(C64:G64))/3,IF(K64=4,(SUM(C64:G64)-MAX(C64:G64))/3,SUM(C64:G64)/3))*B64/7.6)</f>
        <v/>
      </c>
      <c r="I64" s="83"/>
      <c r="K64" s="76">
        <f t="shared" si="2"/>
        <v>0</v>
      </c>
    </row>
    <row r="65" spans="1:11" x14ac:dyDescent="0.25">
      <c r="A65" s="52" t="str">
        <f>IF(Draw!E64=0,"",Draw!E64)</f>
        <v/>
      </c>
      <c r="B65" s="43"/>
      <c r="C65" s="72"/>
      <c r="D65" s="72"/>
      <c r="E65" s="72"/>
      <c r="F65" s="72"/>
      <c r="G65" s="72"/>
      <c r="H65" s="28"/>
      <c r="I65" s="72"/>
      <c r="J65" s="41"/>
      <c r="K65" s="76">
        <f t="shared" si="2"/>
        <v>0</v>
      </c>
    </row>
    <row r="66" spans="1:11" x14ac:dyDescent="0.25">
      <c r="A66" s="82" t="str">
        <f>IF(Draw!E65=0,"",Draw!E65)</f>
        <v/>
      </c>
      <c r="B66" s="81" t="str">
        <f t="shared" ref="B66" si="61">IF(A66="","",B$3)</f>
        <v/>
      </c>
      <c r="C66" s="83"/>
      <c r="D66" s="83"/>
      <c r="E66" s="83"/>
      <c r="F66" s="83"/>
      <c r="G66" s="83"/>
      <c r="H66" s="78" t="str">
        <f t="shared" ref="H66" si="62">IF(B66="","",IF(K66=5,(SUM(C66:G66)-MAX(C66:G66)-MIN(C66:G66))/3,IF(K66=4,(SUM(C66:G66)-MAX(C66:G66))/3,SUM(C66:G66)/3))*B66/7.6)</f>
        <v/>
      </c>
      <c r="I66" s="83"/>
      <c r="K66" s="76">
        <f t="shared" si="2"/>
        <v>0</v>
      </c>
    </row>
    <row r="67" spans="1:11" x14ac:dyDescent="0.25">
      <c r="A67" s="52" t="str">
        <f>IF(Draw!E66=0,"",Draw!E66)</f>
        <v/>
      </c>
      <c r="B67" s="43"/>
      <c r="C67" s="72"/>
      <c r="D67" s="72"/>
      <c r="E67" s="72"/>
      <c r="F67" s="72"/>
      <c r="G67" s="72"/>
      <c r="H67" s="28"/>
      <c r="I67" s="72"/>
      <c r="J67" s="41"/>
      <c r="K67" s="76">
        <f t="shared" si="2"/>
        <v>0</v>
      </c>
    </row>
    <row r="68" spans="1:11" x14ac:dyDescent="0.25">
      <c r="A68" s="82" t="str">
        <f>IF(Draw!E67=0,"",Draw!E67)</f>
        <v/>
      </c>
      <c r="B68" s="81" t="str">
        <f t="shared" ref="B68" si="63">IF(A68="","",B$3)</f>
        <v/>
      </c>
      <c r="C68" s="83"/>
      <c r="D68" s="83"/>
      <c r="E68" s="83"/>
      <c r="F68" s="83"/>
      <c r="G68" s="83"/>
      <c r="H68" s="78" t="str">
        <f t="shared" ref="H68" si="64">IF(B68="","",IF(K68=5,(SUM(C68:G68)-MAX(C68:G68)-MIN(C68:G68))/3,IF(K68=4,(SUM(C68:G68)-MAX(C68:G68))/3,SUM(C68:G68)/3))*B68/7.6)</f>
        <v/>
      </c>
      <c r="I68" s="83"/>
      <c r="K68" s="76">
        <f t="shared" ref="K68:K131" si="65">COUNT(C68:G68)</f>
        <v>0</v>
      </c>
    </row>
    <row r="69" spans="1:11" x14ac:dyDescent="0.25">
      <c r="A69" s="52" t="str">
        <f>IF(Draw!E68=0,"",Draw!E68)</f>
        <v/>
      </c>
      <c r="B69" s="43"/>
      <c r="C69" s="72"/>
      <c r="D69" s="72"/>
      <c r="E69" s="72"/>
      <c r="F69" s="72"/>
      <c r="G69" s="72"/>
      <c r="H69" s="28"/>
      <c r="I69" s="72"/>
      <c r="J69" s="41"/>
      <c r="K69" s="76">
        <f t="shared" si="65"/>
        <v>0</v>
      </c>
    </row>
    <row r="70" spans="1:11" x14ac:dyDescent="0.25">
      <c r="A70" s="82" t="str">
        <f>IF(Draw!E69=0,"",Draw!E69)</f>
        <v/>
      </c>
      <c r="B70" s="81" t="str">
        <f t="shared" ref="B70" si="66">IF(A70="","",B$3)</f>
        <v/>
      </c>
      <c r="C70" s="83"/>
      <c r="D70" s="83"/>
      <c r="E70" s="83"/>
      <c r="F70" s="83"/>
      <c r="G70" s="83"/>
      <c r="H70" s="78" t="str">
        <f t="shared" ref="H70" si="67">IF(B70="","",IF(K70=5,(SUM(C70:G70)-MAX(C70:G70)-MIN(C70:G70))/3,IF(K70=4,(SUM(C70:G70)-MAX(C70:G70))/3,SUM(C70:G70)/3))*B70/7.6)</f>
        <v/>
      </c>
      <c r="I70" s="83"/>
      <c r="K70" s="76">
        <f t="shared" si="65"/>
        <v>0</v>
      </c>
    </row>
    <row r="71" spans="1:11" x14ac:dyDescent="0.25">
      <c r="A71" s="52" t="str">
        <f>IF(Draw!E70=0,"",Draw!E70)</f>
        <v/>
      </c>
      <c r="B71" s="43"/>
      <c r="C71" s="72"/>
      <c r="D71" s="72"/>
      <c r="E71" s="72"/>
      <c r="F71" s="72"/>
      <c r="G71" s="72"/>
      <c r="H71" s="28"/>
      <c r="I71" s="72"/>
      <c r="J71" s="41"/>
      <c r="K71" s="76">
        <f t="shared" si="65"/>
        <v>0</v>
      </c>
    </row>
    <row r="72" spans="1:11" x14ac:dyDescent="0.25">
      <c r="A72" s="82" t="str">
        <f>IF(Draw!E71=0,"",Draw!E71)</f>
        <v/>
      </c>
      <c r="B72" s="81" t="str">
        <f t="shared" ref="B72" si="68">IF(A72="","",B$3)</f>
        <v/>
      </c>
      <c r="C72" s="83"/>
      <c r="D72" s="83"/>
      <c r="E72" s="83"/>
      <c r="F72" s="83"/>
      <c r="G72" s="83"/>
      <c r="H72" s="78" t="str">
        <f t="shared" ref="H72" si="69">IF(B72="","",IF(K72=5,(SUM(C72:G72)-MAX(C72:G72)-MIN(C72:G72))/3,IF(K72=4,(SUM(C72:G72)-MAX(C72:G72))/3,SUM(C72:G72)/3))*B72/7.6)</f>
        <v/>
      </c>
      <c r="I72" s="83"/>
      <c r="K72" s="76">
        <f t="shared" si="65"/>
        <v>0</v>
      </c>
    </row>
    <row r="73" spans="1:11" x14ac:dyDescent="0.25">
      <c r="A73" s="52" t="str">
        <f>IF(Draw!E72=0,"",Draw!E72)</f>
        <v/>
      </c>
      <c r="B73" s="43"/>
      <c r="C73" s="72"/>
      <c r="D73" s="72"/>
      <c r="E73" s="72"/>
      <c r="F73" s="72"/>
      <c r="G73" s="72"/>
      <c r="H73" s="28"/>
      <c r="I73" s="72"/>
      <c r="J73" s="41"/>
      <c r="K73" s="76">
        <f t="shared" si="65"/>
        <v>0</v>
      </c>
    </row>
    <row r="74" spans="1:11" x14ac:dyDescent="0.25">
      <c r="A74" s="82" t="str">
        <f>IF(Draw!E73=0,"",Draw!E73)</f>
        <v/>
      </c>
      <c r="B74" s="81" t="str">
        <f t="shared" ref="B74" si="70">IF(A74="","",B$3)</f>
        <v/>
      </c>
      <c r="C74" s="83"/>
      <c r="D74" s="83"/>
      <c r="E74" s="83"/>
      <c r="F74" s="83"/>
      <c r="G74" s="83"/>
      <c r="H74" s="78" t="str">
        <f t="shared" ref="H74" si="71">IF(B74="","",IF(K74=5,(SUM(C74:G74)-MAX(C74:G74)-MIN(C74:G74))/3,IF(K74=4,(SUM(C74:G74)-MAX(C74:G74))/3,SUM(C74:G74)/3))*B74/7.6)</f>
        <v/>
      </c>
      <c r="I74" s="83"/>
      <c r="K74" s="76">
        <f t="shared" si="65"/>
        <v>0</v>
      </c>
    </row>
    <row r="75" spans="1:11" x14ac:dyDescent="0.25">
      <c r="A75" s="52" t="str">
        <f>IF(Draw!E74=0,"",Draw!E74)</f>
        <v/>
      </c>
      <c r="B75" s="43"/>
      <c r="C75" s="72"/>
      <c r="D75" s="72"/>
      <c r="E75" s="72"/>
      <c r="F75" s="72"/>
      <c r="G75" s="72"/>
      <c r="H75" s="28"/>
      <c r="I75" s="72"/>
      <c r="J75" s="41"/>
      <c r="K75" s="76">
        <f t="shared" si="65"/>
        <v>0</v>
      </c>
    </row>
    <row r="76" spans="1:11" x14ac:dyDescent="0.25">
      <c r="A76" s="82" t="str">
        <f>IF(Draw!E75=0,"",Draw!E75)</f>
        <v/>
      </c>
      <c r="B76" s="81" t="str">
        <f t="shared" ref="B76" si="72">IF(A76="","",B$3)</f>
        <v/>
      </c>
      <c r="C76" s="83"/>
      <c r="D76" s="83"/>
      <c r="E76" s="83"/>
      <c r="F76" s="83"/>
      <c r="G76" s="83"/>
      <c r="H76" s="78" t="str">
        <f t="shared" ref="H76" si="73">IF(B76="","",IF(K76=5,(SUM(C76:G76)-MAX(C76:G76)-MIN(C76:G76))/3,IF(K76=4,(SUM(C76:G76)-MAX(C76:G76))/3,SUM(C76:G76)/3))*B76/7.6)</f>
        <v/>
      </c>
      <c r="I76" s="83"/>
      <c r="K76" s="76">
        <f t="shared" si="65"/>
        <v>0</v>
      </c>
    </row>
    <row r="77" spans="1:11" x14ac:dyDescent="0.25">
      <c r="A77" s="52" t="str">
        <f>IF(Draw!E76=0,"",Draw!E76)</f>
        <v/>
      </c>
      <c r="B77" s="43"/>
      <c r="C77" s="72"/>
      <c r="D77" s="72"/>
      <c r="E77" s="72"/>
      <c r="F77" s="72"/>
      <c r="G77" s="72"/>
      <c r="H77" s="28"/>
      <c r="I77" s="72"/>
      <c r="J77" s="41"/>
      <c r="K77" s="76">
        <f t="shared" si="65"/>
        <v>0</v>
      </c>
    </row>
    <row r="78" spans="1:11" x14ac:dyDescent="0.25">
      <c r="A78" s="82" t="str">
        <f>IF(Draw!E77=0,"",Draw!E77)</f>
        <v/>
      </c>
      <c r="B78" s="81" t="str">
        <f t="shared" ref="B78" si="74">IF(A78="","",B$3)</f>
        <v/>
      </c>
      <c r="C78" s="83"/>
      <c r="D78" s="83"/>
      <c r="E78" s="83"/>
      <c r="F78" s="83"/>
      <c r="G78" s="83"/>
      <c r="H78" s="78" t="str">
        <f t="shared" ref="H78" si="75">IF(B78="","",IF(K78=5,(SUM(C78:G78)-MAX(C78:G78)-MIN(C78:G78))/3,IF(K78=4,(SUM(C78:G78)-MAX(C78:G78))/3,SUM(C78:G78)/3))*B78/7.6)</f>
        <v/>
      </c>
      <c r="I78" s="83"/>
      <c r="K78" s="76">
        <f t="shared" si="65"/>
        <v>0</v>
      </c>
    </row>
    <row r="79" spans="1:11" x14ac:dyDescent="0.25">
      <c r="A79" s="52" t="str">
        <f>IF(Draw!E78=0,"",Draw!E78)</f>
        <v/>
      </c>
      <c r="B79" s="43"/>
      <c r="C79" s="72"/>
      <c r="D79" s="72"/>
      <c r="E79" s="72"/>
      <c r="F79" s="72"/>
      <c r="G79" s="72"/>
      <c r="H79" s="28"/>
      <c r="I79" s="72"/>
      <c r="J79" s="41"/>
      <c r="K79" s="76">
        <f t="shared" si="65"/>
        <v>0</v>
      </c>
    </row>
    <row r="80" spans="1:11" x14ac:dyDescent="0.25">
      <c r="A80" s="82" t="str">
        <f>IF(Draw!E79=0,"",Draw!E79)</f>
        <v/>
      </c>
      <c r="B80" s="81" t="str">
        <f t="shared" ref="B80" si="76">IF(A80="","",B$3)</f>
        <v/>
      </c>
      <c r="C80" s="83"/>
      <c r="D80" s="83"/>
      <c r="E80" s="83"/>
      <c r="F80" s="83"/>
      <c r="G80" s="83"/>
      <c r="H80" s="78" t="str">
        <f t="shared" ref="H80" si="77">IF(B80="","",IF(K80=5,(SUM(C80:G80)-MAX(C80:G80)-MIN(C80:G80))/3,IF(K80=4,(SUM(C80:G80)-MAX(C80:G80))/3,SUM(C80:G80)/3))*B80/7.6)</f>
        <v/>
      </c>
      <c r="I80" s="83"/>
      <c r="K80" s="76">
        <f t="shared" si="65"/>
        <v>0</v>
      </c>
    </row>
    <row r="81" spans="1:11" x14ac:dyDescent="0.25">
      <c r="A81" s="52" t="str">
        <f>IF(Draw!E80=0,"",Draw!E80)</f>
        <v/>
      </c>
      <c r="B81" s="43"/>
      <c r="C81" s="72"/>
      <c r="D81" s="72"/>
      <c r="E81" s="72"/>
      <c r="F81" s="72"/>
      <c r="G81" s="72"/>
      <c r="H81" s="28"/>
      <c r="I81" s="72"/>
      <c r="J81" s="41"/>
      <c r="K81" s="76">
        <f t="shared" si="65"/>
        <v>0</v>
      </c>
    </row>
    <row r="82" spans="1:11" x14ac:dyDescent="0.25">
      <c r="A82" s="82" t="str">
        <f>IF(Draw!E81=0,"",Draw!E81)</f>
        <v/>
      </c>
      <c r="B82" s="81" t="str">
        <f t="shared" ref="B82" si="78">IF(A82="","",B$3)</f>
        <v/>
      </c>
      <c r="C82" s="83"/>
      <c r="D82" s="83"/>
      <c r="E82" s="83"/>
      <c r="F82" s="83"/>
      <c r="G82" s="83"/>
      <c r="H82" s="78" t="str">
        <f t="shared" ref="H82" si="79">IF(B82="","",IF(K82=5,(SUM(C82:G82)-MAX(C82:G82)-MIN(C82:G82))/3,IF(K82=4,(SUM(C82:G82)-MAX(C82:G82))/3,SUM(C82:G82)/3))*B82/7.6)</f>
        <v/>
      </c>
      <c r="I82" s="83"/>
      <c r="K82" s="76">
        <f t="shared" si="65"/>
        <v>0</v>
      </c>
    </row>
    <row r="83" spans="1:11" x14ac:dyDescent="0.25">
      <c r="A83" s="52" t="str">
        <f>IF(Draw!E82=0,"",Draw!E82)</f>
        <v/>
      </c>
      <c r="B83" s="43"/>
      <c r="C83" s="72"/>
      <c r="D83" s="72"/>
      <c r="E83" s="72"/>
      <c r="F83" s="72"/>
      <c r="G83" s="72"/>
      <c r="H83" s="28"/>
      <c r="I83" s="72"/>
      <c r="J83" s="41"/>
      <c r="K83" s="76">
        <f t="shared" si="65"/>
        <v>0</v>
      </c>
    </row>
    <row r="84" spans="1:11" x14ac:dyDescent="0.25">
      <c r="A84" s="82" t="str">
        <f>IF(Draw!E83=0,"",Draw!E83)</f>
        <v/>
      </c>
      <c r="B84" s="81" t="str">
        <f t="shared" ref="B84" si="80">IF(A84="","",B$3)</f>
        <v/>
      </c>
      <c r="C84" s="83"/>
      <c r="D84" s="83"/>
      <c r="E84" s="83"/>
      <c r="F84" s="83"/>
      <c r="G84" s="83"/>
      <c r="H84" s="78" t="str">
        <f t="shared" ref="H84" si="81">IF(B84="","",IF(K84=5,(SUM(C84:G84)-MAX(C84:G84)-MIN(C84:G84))/3,IF(K84=4,(SUM(C84:G84)-MAX(C84:G84))/3,SUM(C84:G84)/3))*B84/7.6)</f>
        <v/>
      </c>
      <c r="I84" s="83"/>
      <c r="K84" s="76">
        <f t="shared" si="65"/>
        <v>0</v>
      </c>
    </row>
    <row r="85" spans="1:11" x14ac:dyDescent="0.25">
      <c r="A85" s="52" t="str">
        <f>IF(Draw!E84=0,"",Draw!E84)</f>
        <v/>
      </c>
      <c r="B85" s="43"/>
      <c r="C85" s="72"/>
      <c r="D85" s="72"/>
      <c r="E85" s="72"/>
      <c r="F85" s="72"/>
      <c r="G85" s="72"/>
      <c r="H85" s="28"/>
      <c r="I85" s="72"/>
      <c r="J85" s="41"/>
      <c r="K85" s="76">
        <f t="shared" si="65"/>
        <v>0</v>
      </c>
    </row>
    <row r="86" spans="1:11" x14ac:dyDescent="0.25">
      <c r="A86" s="82" t="str">
        <f>IF(Draw!E85=0,"",Draw!E85)</f>
        <v/>
      </c>
      <c r="B86" s="81" t="str">
        <f t="shared" ref="B86" si="82">IF(A86="","",B$3)</f>
        <v/>
      </c>
      <c r="C86" s="83"/>
      <c r="D86" s="83"/>
      <c r="E86" s="83"/>
      <c r="F86" s="83"/>
      <c r="G86" s="83"/>
      <c r="H86" s="78" t="str">
        <f t="shared" ref="H86" si="83">IF(B86="","",IF(K86=5,(SUM(C86:G86)-MAX(C86:G86)-MIN(C86:G86))/3,IF(K86=4,(SUM(C86:G86)-MAX(C86:G86))/3,SUM(C86:G86)/3))*B86/7.6)</f>
        <v/>
      </c>
      <c r="I86" s="83"/>
      <c r="K86" s="76">
        <f t="shared" si="65"/>
        <v>0</v>
      </c>
    </row>
    <row r="87" spans="1:11" x14ac:dyDescent="0.25">
      <c r="A87" s="52" t="str">
        <f>IF(Draw!E86=0,"",Draw!E86)</f>
        <v/>
      </c>
      <c r="B87" s="43"/>
      <c r="C87" s="72"/>
      <c r="D87" s="72"/>
      <c r="E87" s="72"/>
      <c r="F87" s="72"/>
      <c r="G87" s="72"/>
      <c r="H87" s="28"/>
      <c r="I87" s="72"/>
      <c r="J87" s="41"/>
      <c r="K87" s="76">
        <f t="shared" si="65"/>
        <v>0</v>
      </c>
    </row>
    <row r="88" spans="1:11" x14ac:dyDescent="0.25">
      <c r="A88" s="82" t="str">
        <f>IF(Draw!E87=0,"",Draw!E87)</f>
        <v/>
      </c>
      <c r="B88" s="81" t="str">
        <f t="shared" ref="B88" si="84">IF(A88="","",B$3)</f>
        <v/>
      </c>
      <c r="C88" s="83"/>
      <c r="D88" s="83"/>
      <c r="E88" s="83"/>
      <c r="F88" s="83"/>
      <c r="G88" s="83"/>
      <c r="H88" s="78" t="str">
        <f t="shared" ref="H88" si="85">IF(B88="","",IF(K88=5,(SUM(C88:G88)-MAX(C88:G88)-MIN(C88:G88))/3,IF(K88=4,(SUM(C88:G88)-MAX(C88:G88))/3,SUM(C88:G88)/3))*B88/7.6)</f>
        <v/>
      </c>
      <c r="I88" s="83"/>
      <c r="K88" s="76">
        <f t="shared" si="65"/>
        <v>0</v>
      </c>
    </row>
    <row r="89" spans="1:11" x14ac:dyDescent="0.25">
      <c r="A89" s="52" t="str">
        <f>IF(Draw!E88=0,"",Draw!E88)</f>
        <v/>
      </c>
      <c r="B89" s="43"/>
      <c r="C89" s="72"/>
      <c r="D89" s="72"/>
      <c r="E89" s="72"/>
      <c r="F89" s="72"/>
      <c r="G89" s="72"/>
      <c r="H89" s="28"/>
      <c r="I89" s="72"/>
      <c r="J89" s="41"/>
      <c r="K89" s="76">
        <f t="shared" si="65"/>
        <v>0</v>
      </c>
    </row>
    <row r="90" spans="1:11" x14ac:dyDescent="0.25">
      <c r="A90" s="82" t="str">
        <f>IF(Draw!E89=0,"",Draw!E89)</f>
        <v/>
      </c>
      <c r="B90" s="81" t="str">
        <f t="shared" ref="B90" si="86">IF(A90="","",B$3)</f>
        <v/>
      </c>
      <c r="C90" s="83"/>
      <c r="D90" s="83"/>
      <c r="E90" s="83"/>
      <c r="F90" s="83"/>
      <c r="G90" s="83"/>
      <c r="H90" s="78" t="str">
        <f t="shared" ref="H90" si="87">IF(B90="","",IF(K90=5,(SUM(C90:G90)-MAX(C90:G90)-MIN(C90:G90))/3,IF(K90=4,(SUM(C90:G90)-MAX(C90:G90))/3,SUM(C90:G90)/3))*B90/7.6)</f>
        <v/>
      </c>
      <c r="I90" s="83"/>
      <c r="K90" s="76">
        <f t="shared" si="65"/>
        <v>0</v>
      </c>
    </row>
    <row r="91" spans="1:11" x14ac:dyDescent="0.25">
      <c r="A91" s="52" t="str">
        <f>IF(Draw!E90=0,"",Draw!E90)</f>
        <v/>
      </c>
      <c r="B91" s="43"/>
      <c r="C91" s="72"/>
      <c r="D91" s="72"/>
      <c r="E91" s="72"/>
      <c r="F91" s="72"/>
      <c r="G91" s="72"/>
      <c r="H91" s="28"/>
      <c r="I91" s="72"/>
      <c r="J91" s="41"/>
      <c r="K91" s="76">
        <f t="shared" si="65"/>
        <v>0</v>
      </c>
    </row>
    <row r="92" spans="1:11" x14ac:dyDescent="0.25">
      <c r="A92" s="82" t="str">
        <f>IF(Draw!E91=0,"",Draw!E91)</f>
        <v/>
      </c>
      <c r="B92" s="81" t="str">
        <f t="shared" ref="B92" si="88">IF(A92="","",B$3)</f>
        <v/>
      </c>
      <c r="C92" s="83"/>
      <c r="D92" s="83"/>
      <c r="E92" s="83"/>
      <c r="F92" s="83"/>
      <c r="G92" s="83"/>
      <c r="H92" s="78" t="str">
        <f t="shared" ref="H92" si="89">IF(B92="","",IF(K92=5,(SUM(C92:G92)-MAX(C92:G92)-MIN(C92:G92))/3,IF(K92=4,(SUM(C92:G92)-MAX(C92:G92))/3,SUM(C92:G92)/3))*B92/7.6)</f>
        <v/>
      </c>
      <c r="I92" s="83"/>
      <c r="K92" s="76">
        <f t="shared" si="65"/>
        <v>0</v>
      </c>
    </row>
    <row r="93" spans="1:11" x14ac:dyDescent="0.25">
      <c r="A93" s="52" t="str">
        <f>IF(Draw!E92=0,"",Draw!E92)</f>
        <v/>
      </c>
      <c r="B93" s="43"/>
      <c r="C93" s="72"/>
      <c r="D93" s="72"/>
      <c r="E93" s="72"/>
      <c r="F93" s="72"/>
      <c r="G93" s="72"/>
      <c r="H93" s="28"/>
      <c r="I93" s="72"/>
      <c r="J93" s="41"/>
      <c r="K93" s="76">
        <f t="shared" si="65"/>
        <v>0</v>
      </c>
    </row>
    <row r="94" spans="1:11" x14ac:dyDescent="0.25">
      <c r="A94" s="82" t="str">
        <f>IF(Draw!E93=0,"",Draw!E93)</f>
        <v/>
      </c>
      <c r="B94" s="81" t="str">
        <f t="shared" ref="B94" si="90">IF(A94="","",B$3)</f>
        <v/>
      </c>
      <c r="C94" s="83"/>
      <c r="D94" s="83"/>
      <c r="E94" s="83"/>
      <c r="F94" s="83"/>
      <c r="G94" s="83"/>
      <c r="H94" s="78" t="str">
        <f t="shared" ref="H94" si="91">IF(B94="","",IF(K94=5,(SUM(C94:G94)-MAX(C94:G94)-MIN(C94:G94))/3,IF(K94=4,(SUM(C94:G94)-MAX(C94:G94))/3,SUM(C94:G94)/3))*B94/7.6)</f>
        <v/>
      </c>
      <c r="I94" s="83"/>
      <c r="K94" s="76">
        <f t="shared" si="65"/>
        <v>0</v>
      </c>
    </row>
    <row r="95" spans="1:11" x14ac:dyDescent="0.25">
      <c r="A95" s="52" t="str">
        <f>IF(Draw!E94=0,"",Draw!E94)</f>
        <v/>
      </c>
      <c r="B95" s="43"/>
      <c r="C95" s="72"/>
      <c r="D95" s="72"/>
      <c r="E95" s="72"/>
      <c r="F95" s="72"/>
      <c r="G95" s="72"/>
      <c r="H95" s="28"/>
      <c r="I95" s="72"/>
      <c r="J95" s="41"/>
      <c r="K95" s="76">
        <f t="shared" si="65"/>
        <v>0</v>
      </c>
    </row>
    <row r="96" spans="1:11" x14ac:dyDescent="0.25">
      <c r="A96" s="82" t="str">
        <f>IF(Draw!E95=0,"",Draw!E95)</f>
        <v/>
      </c>
      <c r="B96" s="81" t="str">
        <f t="shared" ref="B96" si="92">IF(A96="","",B$3)</f>
        <v/>
      </c>
      <c r="C96" s="83"/>
      <c r="D96" s="83"/>
      <c r="E96" s="83"/>
      <c r="F96" s="83"/>
      <c r="G96" s="83"/>
      <c r="H96" s="78" t="str">
        <f t="shared" ref="H96" si="93">IF(B96="","",IF(K96=5,(SUM(C96:G96)-MAX(C96:G96)-MIN(C96:G96))/3,IF(K96=4,(SUM(C96:G96)-MAX(C96:G96))/3,SUM(C96:G96)/3))*B96/7.6)</f>
        <v/>
      </c>
      <c r="I96" s="83"/>
      <c r="K96" s="76">
        <f t="shared" si="65"/>
        <v>0</v>
      </c>
    </row>
    <row r="97" spans="1:11" x14ac:dyDescent="0.25">
      <c r="A97" s="52" t="str">
        <f>IF(Draw!E96=0,"",Draw!E96)</f>
        <v/>
      </c>
      <c r="B97" s="43"/>
      <c r="C97" s="72"/>
      <c r="D97" s="72"/>
      <c r="E97" s="72"/>
      <c r="F97" s="72"/>
      <c r="G97" s="72"/>
      <c r="H97" s="28"/>
      <c r="I97" s="72"/>
      <c r="J97" s="41"/>
      <c r="K97" s="76">
        <f t="shared" si="65"/>
        <v>0</v>
      </c>
    </row>
    <row r="98" spans="1:11" x14ac:dyDescent="0.25">
      <c r="A98" s="82" t="str">
        <f>IF(Draw!E97=0,"",Draw!E97)</f>
        <v/>
      </c>
      <c r="B98" s="81" t="str">
        <f t="shared" ref="B98" si="94">IF(A98="","",B$3)</f>
        <v/>
      </c>
      <c r="C98" s="83"/>
      <c r="D98" s="83"/>
      <c r="E98" s="83"/>
      <c r="F98" s="83"/>
      <c r="G98" s="83"/>
      <c r="H98" s="78" t="str">
        <f t="shared" ref="H98" si="95">IF(B98="","",IF(K98=5,(SUM(C98:G98)-MAX(C98:G98)-MIN(C98:G98))/3,IF(K98=4,(SUM(C98:G98)-MAX(C98:G98))/3,SUM(C98:G98)/3))*B98/7.6)</f>
        <v/>
      </c>
      <c r="I98" s="83"/>
      <c r="K98" s="76">
        <f t="shared" si="65"/>
        <v>0</v>
      </c>
    </row>
    <row r="99" spans="1:11" x14ac:dyDescent="0.25">
      <c r="A99" s="52" t="str">
        <f>IF(Draw!E98=0,"",Draw!E98)</f>
        <v/>
      </c>
      <c r="B99" s="43"/>
      <c r="C99" s="72"/>
      <c r="D99" s="72"/>
      <c r="E99" s="72"/>
      <c r="F99" s="72"/>
      <c r="G99" s="72"/>
      <c r="H99" s="28"/>
      <c r="I99" s="72"/>
      <c r="J99" s="41"/>
      <c r="K99" s="76">
        <f t="shared" si="65"/>
        <v>0</v>
      </c>
    </row>
    <row r="100" spans="1:11" x14ac:dyDescent="0.25">
      <c r="A100" s="82" t="str">
        <f>IF(Draw!E99=0,"",Draw!E99)</f>
        <v/>
      </c>
      <c r="B100" s="81" t="str">
        <f t="shared" ref="B100" si="96">IF(A100="","",B$3)</f>
        <v/>
      </c>
      <c r="C100" s="83"/>
      <c r="D100" s="83"/>
      <c r="E100" s="83"/>
      <c r="F100" s="83"/>
      <c r="G100" s="83"/>
      <c r="H100" s="78" t="str">
        <f t="shared" ref="H100" si="97">IF(B100="","",IF(K100=5,(SUM(C100:G100)-MAX(C100:G100)-MIN(C100:G100))/3,IF(K100=4,(SUM(C100:G100)-MAX(C100:G100))/3,SUM(C100:G100)/3))*B100/7.6)</f>
        <v/>
      </c>
      <c r="I100" s="83"/>
      <c r="K100" s="76">
        <f t="shared" si="65"/>
        <v>0</v>
      </c>
    </row>
    <row r="101" spans="1:11" x14ac:dyDescent="0.25">
      <c r="A101" s="52" t="str">
        <f>IF(Draw!E100=0,"",Draw!E100)</f>
        <v/>
      </c>
      <c r="B101" s="43"/>
      <c r="C101" s="72"/>
      <c r="D101" s="72"/>
      <c r="E101" s="72"/>
      <c r="F101" s="72"/>
      <c r="G101" s="72"/>
      <c r="H101" s="28"/>
      <c r="I101" s="72"/>
      <c r="J101" s="41"/>
      <c r="K101" s="76">
        <f t="shared" si="65"/>
        <v>0</v>
      </c>
    </row>
    <row r="102" spans="1:11" x14ac:dyDescent="0.25">
      <c r="A102" s="82" t="str">
        <f>IF(Draw!E101=0,"",Draw!E101)</f>
        <v/>
      </c>
      <c r="B102" s="81" t="str">
        <f t="shared" ref="B102" si="98">IF(A102="","",B$3)</f>
        <v/>
      </c>
      <c r="C102" s="83"/>
      <c r="D102" s="83"/>
      <c r="E102" s="83"/>
      <c r="F102" s="83"/>
      <c r="G102" s="83"/>
      <c r="H102" s="78" t="str">
        <f t="shared" ref="H102" si="99">IF(B102="","",IF(K102=5,(SUM(C102:G102)-MAX(C102:G102)-MIN(C102:G102))/3,IF(K102=4,(SUM(C102:G102)-MAX(C102:G102))/3,SUM(C102:G102)/3))*B102/7.6)</f>
        <v/>
      </c>
      <c r="I102" s="83"/>
      <c r="K102" s="76">
        <f t="shared" si="65"/>
        <v>0</v>
      </c>
    </row>
    <row r="103" spans="1:11" x14ac:dyDescent="0.25">
      <c r="A103" s="52" t="str">
        <f>IF(Draw!E102=0,"",Draw!E102)</f>
        <v/>
      </c>
      <c r="B103" s="43"/>
      <c r="C103" s="72"/>
      <c r="D103" s="72"/>
      <c r="E103" s="72"/>
      <c r="F103" s="72"/>
      <c r="G103" s="72"/>
      <c r="H103" s="28"/>
      <c r="I103" s="72"/>
      <c r="J103" s="41"/>
      <c r="K103" s="76">
        <f t="shared" si="65"/>
        <v>0</v>
      </c>
    </row>
    <row r="104" spans="1:11" x14ac:dyDescent="0.25">
      <c r="A104" s="82" t="str">
        <f>IF(Draw!E103=0,"",Draw!E103)</f>
        <v/>
      </c>
      <c r="B104" s="81" t="str">
        <f t="shared" ref="B104" si="100">IF(A104="","",B$3)</f>
        <v/>
      </c>
      <c r="C104" s="83"/>
      <c r="D104" s="83"/>
      <c r="E104" s="83"/>
      <c r="F104" s="83"/>
      <c r="G104" s="83"/>
      <c r="H104" s="78" t="str">
        <f t="shared" ref="H104" si="101">IF(B104="","",IF(K104=5,(SUM(C104:G104)-MAX(C104:G104)-MIN(C104:G104))/3,IF(K104=4,(SUM(C104:G104)-MAX(C104:G104))/3,SUM(C104:G104)/3))*B104/7.6)</f>
        <v/>
      </c>
      <c r="I104" s="83"/>
      <c r="K104" s="76">
        <f t="shared" si="65"/>
        <v>0</v>
      </c>
    </row>
    <row r="105" spans="1:11" x14ac:dyDescent="0.25">
      <c r="A105" s="52" t="str">
        <f>IF(Draw!E104=0,"",Draw!E104)</f>
        <v/>
      </c>
      <c r="B105" s="43"/>
      <c r="C105" s="72"/>
      <c r="D105" s="72"/>
      <c r="E105" s="72"/>
      <c r="F105" s="72"/>
      <c r="G105" s="72"/>
      <c r="H105" s="28"/>
      <c r="I105" s="72"/>
      <c r="J105" s="41"/>
      <c r="K105" s="76">
        <f t="shared" si="65"/>
        <v>0</v>
      </c>
    </row>
    <row r="106" spans="1:11" x14ac:dyDescent="0.25">
      <c r="A106" s="82" t="str">
        <f>IF(Draw!E105=0,"",Draw!E105)</f>
        <v/>
      </c>
      <c r="B106" s="81" t="str">
        <f t="shared" ref="B106" si="102">IF(A106="","",B$3)</f>
        <v/>
      </c>
      <c r="C106" s="83"/>
      <c r="D106" s="83"/>
      <c r="E106" s="83"/>
      <c r="F106" s="83"/>
      <c r="G106" s="83"/>
      <c r="H106" s="78" t="str">
        <f t="shared" ref="H106" si="103">IF(B106="","",IF(K106=5,(SUM(C106:G106)-MAX(C106:G106)-MIN(C106:G106))/3,IF(K106=4,(SUM(C106:G106)-MAX(C106:G106))/3,SUM(C106:G106)/3))*B106/7.6)</f>
        <v/>
      </c>
      <c r="I106" s="83"/>
      <c r="K106" s="76">
        <f t="shared" si="65"/>
        <v>0</v>
      </c>
    </row>
    <row r="107" spans="1:11" x14ac:dyDescent="0.25">
      <c r="A107" s="52" t="str">
        <f>IF(Draw!E106=0,"",Draw!E106)</f>
        <v/>
      </c>
      <c r="B107" s="43"/>
      <c r="C107" s="72"/>
      <c r="D107" s="72"/>
      <c r="E107" s="72"/>
      <c r="F107" s="72"/>
      <c r="G107" s="72"/>
      <c r="H107" s="28"/>
      <c r="I107" s="72"/>
      <c r="J107" s="41"/>
      <c r="K107" s="76">
        <f t="shared" si="65"/>
        <v>0</v>
      </c>
    </row>
    <row r="108" spans="1:11" x14ac:dyDescent="0.25">
      <c r="A108" s="82" t="str">
        <f>IF(Draw!E107=0,"",Draw!E107)</f>
        <v/>
      </c>
      <c r="B108" s="81" t="str">
        <f t="shared" ref="B108" si="104">IF(A108="","",B$3)</f>
        <v/>
      </c>
      <c r="C108" s="83"/>
      <c r="D108" s="83"/>
      <c r="E108" s="83"/>
      <c r="F108" s="83"/>
      <c r="G108" s="83"/>
      <c r="H108" s="78" t="str">
        <f t="shared" ref="H108" si="105">IF(B108="","",IF(K108=5,(SUM(C108:G108)-MAX(C108:G108)-MIN(C108:G108))/3,IF(K108=4,(SUM(C108:G108)-MAX(C108:G108))/3,SUM(C108:G108)/3))*B108/7.6)</f>
        <v/>
      </c>
      <c r="I108" s="83"/>
      <c r="K108" s="76">
        <f t="shared" si="65"/>
        <v>0</v>
      </c>
    </row>
    <row r="109" spans="1:11" x14ac:dyDescent="0.25">
      <c r="A109" s="52" t="str">
        <f>IF(Draw!E108=0,"",Draw!E108)</f>
        <v/>
      </c>
      <c r="B109" s="43"/>
      <c r="C109" s="72"/>
      <c r="D109" s="72"/>
      <c r="E109" s="72"/>
      <c r="F109" s="72"/>
      <c r="G109" s="72"/>
      <c r="H109" s="28"/>
      <c r="I109" s="72"/>
      <c r="J109" s="41"/>
      <c r="K109" s="76">
        <f t="shared" si="65"/>
        <v>0</v>
      </c>
    </row>
    <row r="110" spans="1:11" x14ac:dyDescent="0.25">
      <c r="A110" s="82" t="str">
        <f>IF(Draw!E109=0,"",Draw!E109)</f>
        <v/>
      </c>
      <c r="B110" s="81" t="str">
        <f t="shared" ref="B110" si="106">IF(A110="","",B$3)</f>
        <v/>
      </c>
      <c r="C110" s="83"/>
      <c r="D110" s="83"/>
      <c r="E110" s="83"/>
      <c r="F110" s="83"/>
      <c r="G110" s="83"/>
      <c r="H110" s="78" t="str">
        <f t="shared" ref="H110" si="107">IF(B110="","",IF(K110=5,(SUM(C110:G110)-MAX(C110:G110)-MIN(C110:G110))/3,IF(K110=4,(SUM(C110:G110)-MAX(C110:G110))/3,SUM(C110:G110)/3))*B110/7.6)</f>
        <v/>
      </c>
      <c r="I110" s="83"/>
      <c r="K110" s="76">
        <f t="shared" si="65"/>
        <v>0</v>
      </c>
    </row>
    <row r="111" spans="1:11" x14ac:dyDescent="0.25">
      <c r="A111" s="52" t="str">
        <f>IF(Draw!E110=0,"",Draw!E110)</f>
        <v/>
      </c>
      <c r="B111" s="43"/>
      <c r="C111" s="72"/>
      <c r="D111" s="72"/>
      <c r="E111" s="72"/>
      <c r="F111" s="72"/>
      <c r="G111" s="72"/>
      <c r="H111" s="28"/>
      <c r="I111" s="72"/>
      <c r="J111" s="41"/>
      <c r="K111" s="76">
        <f t="shared" si="65"/>
        <v>0</v>
      </c>
    </row>
    <row r="112" spans="1:11" x14ac:dyDescent="0.25">
      <c r="A112" s="82" t="str">
        <f>IF(Draw!E111=0,"",Draw!E111)</f>
        <v/>
      </c>
      <c r="B112" s="81" t="str">
        <f t="shared" ref="B112" si="108">IF(A112="","",B$3)</f>
        <v/>
      </c>
      <c r="C112" s="83"/>
      <c r="D112" s="83"/>
      <c r="E112" s="83"/>
      <c r="F112" s="83"/>
      <c r="G112" s="83"/>
      <c r="H112" s="78" t="str">
        <f t="shared" ref="H112" si="109">IF(B112="","",IF(K112=5,(SUM(C112:G112)-MAX(C112:G112)-MIN(C112:G112))/3,IF(K112=4,(SUM(C112:G112)-MAX(C112:G112))/3,SUM(C112:G112)/3))*B112/7.6)</f>
        <v/>
      </c>
      <c r="I112" s="83"/>
      <c r="K112" s="76">
        <f t="shared" si="65"/>
        <v>0</v>
      </c>
    </row>
    <row r="113" spans="1:11" x14ac:dyDescent="0.25">
      <c r="A113" s="52" t="str">
        <f>IF(Draw!E112=0,"",Draw!E112)</f>
        <v/>
      </c>
      <c r="B113" s="43"/>
      <c r="C113" s="72"/>
      <c r="D113" s="72"/>
      <c r="E113" s="72"/>
      <c r="F113" s="72"/>
      <c r="G113" s="72"/>
      <c r="H113" s="28"/>
      <c r="I113" s="72"/>
      <c r="J113" s="41"/>
      <c r="K113" s="76">
        <f t="shared" si="65"/>
        <v>0</v>
      </c>
    </row>
    <row r="114" spans="1:11" x14ac:dyDescent="0.25">
      <c r="A114" s="82" t="str">
        <f>IF(Draw!E113=0,"",Draw!E113)</f>
        <v/>
      </c>
      <c r="B114" s="81" t="str">
        <f t="shared" ref="B114" si="110">IF(A114="","",B$3)</f>
        <v/>
      </c>
      <c r="C114" s="83"/>
      <c r="D114" s="83"/>
      <c r="E114" s="83"/>
      <c r="F114" s="83"/>
      <c r="G114" s="83"/>
      <c r="H114" s="78" t="str">
        <f t="shared" ref="H114" si="111">IF(B114="","",IF(K114=5,(SUM(C114:G114)-MAX(C114:G114)-MIN(C114:G114))/3,IF(K114=4,(SUM(C114:G114)-MAX(C114:G114))/3,SUM(C114:G114)/3))*B114/7.6)</f>
        <v/>
      </c>
      <c r="I114" s="83"/>
      <c r="K114" s="76">
        <f t="shared" si="65"/>
        <v>0</v>
      </c>
    </row>
    <row r="115" spans="1:11" x14ac:dyDescent="0.25">
      <c r="A115" s="52" t="str">
        <f>IF(Draw!E114=0,"",Draw!E114)</f>
        <v/>
      </c>
      <c r="B115" s="43"/>
      <c r="C115" s="72"/>
      <c r="D115" s="72"/>
      <c r="E115" s="72"/>
      <c r="F115" s="72"/>
      <c r="G115" s="72"/>
      <c r="H115" s="28"/>
      <c r="I115" s="72"/>
      <c r="J115" s="41"/>
      <c r="K115" s="76">
        <f t="shared" si="65"/>
        <v>0</v>
      </c>
    </row>
    <row r="116" spans="1:11" x14ac:dyDescent="0.25">
      <c r="A116" s="82" t="str">
        <f>IF(Draw!E115=0,"",Draw!E115)</f>
        <v/>
      </c>
      <c r="B116" s="81" t="str">
        <f t="shared" ref="B116" si="112">IF(A116="","",B$3)</f>
        <v/>
      </c>
      <c r="C116" s="83"/>
      <c r="D116" s="83"/>
      <c r="E116" s="83"/>
      <c r="F116" s="83"/>
      <c r="G116" s="83"/>
      <c r="H116" s="78" t="str">
        <f t="shared" ref="H116" si="113">IF(B116="","",IF(K116=5,(SUM(C116:G116)-MAX(C116:G116)-MIN(C116:G116))/3,IF(K116=4,(SUM(C116:G116)-MAX(C116:G116))/3,SUM(C116:G116)/3))*B116/7.6)</f>
        <v/>
      </c>
      <c r="I116" s="83"/>
      <c r="K116" s="76">
        <f t="shared" si="65"/>
        <v>0</v>
      </c>
    </row>
    <row r="117" spans="1:11" x14ac:dyDescent="0.25">
      <c r="A117" s="52" t="str">
        <f>IF(Draw!E116=0,"",Draw!E116)</f>
        <v/>
      </c>
      <c r="B117" s="43"/>
      <c r="C117" s="72"/>
      <c r="D117" s="72"/>
      <c r="E117" s="72"/>
      <c r="F117" s="72"/>
      <c r="G117" s="72"/>
      <c r="H117" s="28"/>
      <c r="I117" s="72"/>
      <c r="J117" s="41"/>
      <c r="K117" s="76">
        <f t="shared" si="65"/>
        <v>0</v>
      </c>
    </row>
    <row r="118" spans="1:11" x14ac:dyDescent="0.25">
      <c r="A118" s="82" t="str">
        <f>IF(Draw!E117=0,"",Draw!E117)</f>
        <v/>
      </c>
      <c r="B118" s="81" t="str">
        <f t="shared" ref="B118" si="114">IF(A118="","",B$3)</f>
        <v/>
      </c>
      <c r="C118" s="83"/>
      <c r="D118" s="83"/>
      <c r="E118" s="83"/>
      <c r="F118" s="83"/>
      <c r="G118" s="83"/>
      <c r="H118" s="78" t="str">
        <f t="shared" ref="H118" si="115">IF(B118="","",IF(K118=5,(SUM(C118:G118)-MAX(C118:G118)-MIN(C118:G118))/3,IF(K118=4,(SUM(C118:G118)-MAX(C118:G118))/3,SUM(C118:G118)/3))*B118/7.6)</f>
        <v/>
      </c>
      <c r="I118" s="83"/>
      <c r="K118" s="76">
        <f t="shared" si="65"/>
        <v>0</v>
      </c>
    </row>
    <row r="119" spans="1:11" x14ac:dyDescent="0.25">
      <c r="A119" s="52" t="str">
        <f>IF(Draw!E118=0,"",Draw!E118)</f>
        <v/>
      </c>
      <c r="B119" s="43"/>
      <c r="C119" s="72"/>
      <c r="D119" s="72"/>
      <c r="E119" s="72"/>
      <c r="F119" s="72"/>
      <c r="G119" s="72"/>
      <c r="H119" s="28"/>
      <c r="I119" s="72"/>
      <c r="J119" s="41"/>
      <c r="K119" s="76">
        <f t="shared" si="65"/>
        <v>0</v>
      </c>
    </row>
    <row r="120" spans="1:11" x14ac:dyDescent="0.25">
      <c r="A120" s="82" t="str">
        <f>IF(Draw!E119=0,"",Draw!E119)</f>
        <v/>
      </c>
      <c r="B120" s="81" t="str">
        <f t="shared" ref="B120" si="116">IF(A120="","",B$3)</f>
        <v/>
      </c>
      <c r="C120" s="83"/>
      <c r="D120" s="83"/>
      <c r="E120" s="83"/>
      <c r="F120" s="83"/>
      <c r="G120" s="83"/>
      <c r="H120" s="78" t="str">
        <f t="shared" ref="H120" si="117">IF(B120="","",IF(K120=5,(SUM(C120:G120)-MAX(C120:G120)-MIN(C120:G120))/3,IF(K120=4,(SUM(C120:G120)-MAX(C120:G120))/3,SUM(C120:G120)/3))*B120/7.6)</f>
        <v/>
      </c>
      <c r="I120" s="83"/>
      <c r="K120" s="76">
        <f t="shared" si="65"/>
        <v>0</v>
      </c>
    </row>
    <row r="121" spans="1:11" x14ac:dyDescent="0.25">
      <c r="A121" s="52" t="str">
        <f>IF(Draw!E120=0,"",Draw!E120)</f>
        <v/>
      </c>
      <c r="B121" s="43"/>
      <c r="C121" s="72"/>
      <c r="D121" s="72"/>
      <c r="E121" s="72"/>
      <c r="F121" s="72"/>
      <c r="G121" s="72"/>
      <c r="H121" s="28"/>
      <c r="I121" s="72"/>
      <c r="J121" s="41"/>
      <c r="K121" s="76">
        <f t="shared" si="65"/>
        <v>0</v>
      </c>
    </row>
    <row r="122" spans="1:11" x14ac:dyDescent="0.25">
      <c r="A122" s="82" t="str">
        <f>IF(Draw!E121=0,"",Draw!E121)</f>
        <v/>
      </c>
      <c r="B122" s="81" t="str">
        <f t="shared" ref="B122" si="118">IF(A122="","",B$3)</f>
        <v/>
      </c>
      <c r="C122" s="83"/>
      <c r="D122" s="83"/>
      <c r="E122" s="83"/>
      <c r="F122" s="83"/>
      <c r="G122" s="83"/>
      <c r="H122" s="78" t="str">
        <f t="shared" ref="H122" si="119">IF(B122="","",IF(K122=5,(SUM(C122:G122)-MAX(C122:G122)-MIN(C122:G122))/3,IF(K122=4,(SUM(C122:G122)-MAX(C122:G122))/3,SUM(C122:G122)/3))*B122/7.6)</f>
        <v/>
      </c>
      <c r="I122" s="83"/>
      <c r="K122" s="76">
        <f t="shared" si="65"/>
        <v>0</v>
      </c>
    </row>
    <row r="123" spans="1:11" x14ac:dyDescent="0.25">
      <c r="A123" s="52" t="str">
        <f>IF(Draw!E122=0,"",Draw!E122)</f>
        <v/>
      </c>
      <c r="B123" s="43"/>
      <c r="C123" s="72"/>
      <c r="D123" s="72"/>
      <c r="E123" s="72"/>
      <c r="F123" s="72"/>
      <c r="G123" s="72"/>
      <c r="H123" s="28"/>
      <c r="I123" s="72"/>
      <c r="J123" s="41"/>
      <c r="K123" s="76">
        <f t="shared" si="65"/>
        <v>0</v>
      </c>
    </row>
    <row r="124" spans="1:11" x14ac:dyDescent="0.25">
      <c r="A124" s="82" t="str">
        <f>IF(Draw!E123=0,"",Draw!E123)</f>
        <v/>
      </c>
      <c r="B124" s="81" t="str">
        <f t="shared" ref="B124" si="120">IF(A124="","",B$3)</f>
        <v/>
      </c>
      <c r="C124" s="83"/>
      <c r="D124" s="83"/>
      <c r="E124" s="83"/>
      <c r="F124" s="83"/>
      <c r="G124" s="83"/>
      <c r="H124" s="78" t="str">
        <f t="shared" ref="H124" si="121">IF(B124="","",IF(K124=5,(SUM(C124:G124)-MAX(C124:G124)-MIN(C124:G124))/3,IF(K124=4,(SUM(C124:G124)-MAX(C124:G124))/3,SUM(C124:G124)/3))*B124/7.6)</f>
        <v/>
      </c>
      <c r="I124" s="83"/>
      <c r="K124" s="76">
        <f t="shared" si="65"/>
        <v>0</v>
      </c>
    </row>
    <row r="125" spans="1:11" x14ac:dyDescent="0.25">
      <c r="A125" s="52" t="str">
        <f>IF(Draw!E124=0,"",Draw!E124)</f>
        <v/>
      </c>
      <c r="B125" s="43"/>
      <c r="C125" s="72"/>
      <c r="D125" s="72"/>
      <c r="E125" s="72"/>
      <c r="F125" s="72"/>
      <c r="G125" s="72"/>
      <c r="H125" s="28"/>
      <c r="I125" s="72"/>
      <c r="J125" s="41"/>
      <c r="K125" s="76">
        <f t="shared" si="65"/>
        <v>0</v>
      </c>
    </row>
    <row r="126" spans="1:11" x14ac:dyDescent="0.25">
      <c r="A126" s="82" t="str">
        <f>IF(Draw!E125=0,"",Draw!E125)</f>
        <v/>
      </c>
      <c r="B126" s="81" t="str">
        <f t="shared" ref="B126" si="122">IF(A126="","",B$3)</f>
        <v/>
      </c>
      <c r="C126" s="83"/>
      <c r="D126" s="83"/>
      <c r="E126" s="83"/>
      <c r="F126" s="83"/>
      <c r="G126" s="83"/>
      <c r="H126" s="78" t="str">
        <f t="shared" ref="H126" si="123">IF(B126="","",IF(K126=5,(SUM(C126:G126)-MAX(C126:G126)-MIN(C126:G126))/3,IF(K126=4,(SUM(C126:G126)-MAX(C126:G126))/3,SUM(C126:G126)/3))*B126/7.6)</f>
        <v/>
      </c>
      <c r="I126" s="83"/>
      <c r="K126" s="76">
        <f t="shared" si="65"/>
        <v>0</v>
      </c>
    </row>
    <row r="127" spans="1:11" x14ac:dyDescent="0.25">
      <c r="A127" s="52" t="str">
        <f>IF(Draw!E126=0,"",Draw!E126)</f>
        <v/>
      </c>
      <c r="B127" s="43"/>
      <c r="C127" s="72"/>
      <c r="D127" s="72"/>
      <c r="E127" s="72"/>
      <c r="F127" s="72"/>
      <c r="G127" s="72"/>
      <c r="H127" s="28"/>
      <c r="I127" s="72"/>
      <c r="J127" s="41"/>
      <c r="K127" s="76">
        <f t="shared" si="65"/>
        <v>0</v>
      </c>
    </row>
    <row r="128" spans="1:11" x14ac:dyDescent="0.25">
      <c r="A128" s="82" t="str">
        <f>IF(Draw!E127=0,"",Draw!E127)</f>
        <v/>
      </c>
      <c r="B128" s="81" t="str">
        <f t="shared" ref="B128" si="124">IF(A128="","",B$3)</f>
        <v/>
      </c>
      <c r="C128" s="83"/>
      <c r="D128" s="83"/>
      <c r="E128" s="83"/>
      <c r="F128" s="83"/>
      <c r="G128" s="83"/>
      <c r="H128" s="78" t="str">
        <f t="shared" ref="H128" si="125">IF(B128="","",IF(K128=5,(SUM(C128:G128)-MAX(C128:G128)-MIN(C128:G128))/3,IF(K128=4,(SUM(C128:G128)-MAX(C128:G128))/3,SUM(C128:G128)/3))*B128/7.6)</f>
        <v/>
      </c>
      <c r="I128" s="83"/>
      <c r="K128" s="76">
        <f t="shared" si="65"/>
        <v>0</v>
      </c>
    </row>
    <row r="129" spans="1:11" x14ac:dyDescent="0.25">
      <c r="A129" s="52" t="str">
        <f>IF(Draw!E128=0,"",Draw!E128)</f>
        <v/>
      </c>
      <c r="B129" s="43"/>
      <c r="C129" s="72"/>
      <c r="D129" s="72"/>
      <c r="E129" s="72"/>
      <c r="F129" s="72"/>
      <c r="G129" s="72"/>
      <c r="H129" s="28"/>
      <c r="I129" s="72"/>
      <c r="J129" s="41"/>
      <c r="K129" s="76">
        <f t="shared" si="65"/>
        <v>0</v>
      </c>
    </row>
    <row r="130" spans="1:11" x14ac:dyDescent="0.25">
      <c r="A130" s="82" t="str">
        <f>IF(Draw!E129=0,"",Draw!E129)</f>
        <v/>
      </c>
      <c r="B130" s="81" t="str">
        <f t="shared" ref="B130" si="126">IF(A130="","",B$3)</f>
        <v/>
      </c>
      <c r="C130" s="83"/>
      <c r="D130" s="83"/>
      <c r="E130" s="83"/>
      <c r="F130" s="83"/>
      <c r="G130" s="83"/>
      <c r="H130" s="78" t="str">
        <f t="shared" ref="H130" si="127">IF(B130="","",IF(K130=5,(SUM(C130:G130)-MAX(C130:G130)-MIN(C130:G130))/3,IF(K130=4,(SUM(C130:G130)-MAX(C130:G130))/3,SUM(C130:G130)/3))*B130/7.6)</f>
        <v/>
      </c>
      <c r="I130" s="83"/>
      <c r="K130" s="76">
        <f t="shared" si="65"/>
        <v>0</v>
      </c>
    </row>
    <row r="131" spans="1:11" x14ac:dyDescent="0.25">
      <c r="A131" s="52" t="str">
        <f>IF(Draw!E130=0,"",Draw!E130)</f>
        <v/>
      </c>
      <c r="B131" s="43"/>
      <c r="C131" s="72"/>
      <c r="D131" s="72"/>
      <c r="E131" s="72"/>
      <c r="F131" s="72"/>
      <c r="G131" s="72"/>
      <c r="H131" s="28"/>
      <c r="I131" s="72"/>
      <c r="J131" s="41"/>
      <c r="K131" s="76">
        <f t="shared" si="65"/>
        <v>0</v>
      </c>
    </row>
    <row r="132" spans="1:11" x14ac:dyDescent="0.25">
      <c r="A132" s="82" t="str">
        <f>IF(Draw!E131=0,"",Draw!E131)</f>
        <v/>
      </c>
      <c r="B132" s="81" t="str">
        <f t="shared" ref="B132" si="128">IF(A132="","",B$3)</f>
        <v/>
      </c>
      <c r="C132" s="83"/>
      <c r="D132" s="83"/>
      <c r="E132" s="83"/>
      <c r="F132" s="83"/>
      <c r="G132" s="83"/>
      <c r="H132" s="78" t="str">
        <f t="shared" ref="H132" si="129">IF(B132="","",IF(K132=5,(SUM(C132:G132)-MAX(C132:G132)-MIN(C132:G132))/3,IF(K132=4,(SUM(C132:G132)-MAX(C132:G132))/3,SUM(C132:G132)/3))*B132/7.6)</f>
        <v/>
      </c>
      <c r="I132" s="83"/>
      <c r="K132" s="76">
        <f t="shared" ref="K132:K150" si="130">COUNT(C132:G132)</f>
        <v>0</v>
      </c>
    </row>
    <row r="133" spans="1:11" x14ac:dyDescent="0.25">
      <c r="A133" s="52" t="str">
        <f>IF(Draw!E132=0,"",Draw!E132)</f>
        <v/>
      </c>
      <c r="B133" s="43"/>
      <c r="C133" s="72"/>
      <c r="D133" s="72"/>
      <c r="E133" s="72"/>
      <c r="F133" s="72"/>
      <c r="G133" s="72"/>
      <c r="H133" s="28"/>
      <c r="I133" s="72"/>
      <c r="J133" s="41"/>
      <c r="K133" s="76">
        <f t="shared" si="130"/>
        <v>0</v>
      </c>
    </row>
    <row r="134" spans="1:11" x14ac:dyDescent="0.25">
      <c r="A134" s="82" t="str">
        <f>IF(Draw!E133=0,"",Draw!E133)</f>
        <v/>
      </c>
      <c r="B134" s="81" t="str">
        <f t="shared" ref="B134" si="131">IF(A134="","",B$3)</f>
        <v/>
      </c>
      <c r="C134" s="83"/>
      <c r="D134" s="83"/>
      <c r="E134" s="83"/>
      <c r="F134" s="83"/>
      <c r="G134" s="83"/>
      <c r="H134" s="78" t="str">
        <f t="shared" ref="H134" si="132">IF(B134="","",IF(K134=5,(SUM(C134:G134)-MAX(C134:G134)-MIN(C134:G134))/3,IF(K134=4,(SUM(C134:G134)-MAX(C134:G134))/3,SUM(C134:G134)/3))*B134/7.6)</f>
        <v/>
      </c>
      <c r="I134" s="83"/>
      <c r="K134" s="76">
        <f t="shared" si="130"/>
        <v>0</v>
      </c>
    </row>
    <row r="135" spans="1:11" x14ac:dyDescent="0.25">
      <c r="A135" s="52" t="str">
        <f>IF(Draw!E134=0,"",Draw!E134)</f>
        <v/>
      </c>
      <c r="B135" s="43"/>
      <c r="C135" s="72"/>
      <c r="D135" s="72"/>
      <c r="E135" s="72"/>
      <c r="F135" s="72"/>
      <c r="G135" s="72"/>
      <c r="H135" s="28"/>
      <c r="I135" s="72"/>
      <c r="J135" s="41"/>
      <c r="K135" s="76">
        <f t="shared" si="130"/>
        <v>0</v>
      </c>
    </row>
    <row r="136" spans="1:11" x14ac:dyDescent="0.25">
      <c r="A136" s="82" t="str">
        <f>IF(Draw!E135=0,"",Draw!E135)</f>
        <v/>
      </c>
      <c r="B136" s="81" t="str">
        <f t="shared" ref="B136" si="133">IF(A136="","",B$3)</f>
        <v/>
      </c>
      <c r="C136" s="83"/>
      <c r="D136" s="83"/>
      <c r="E136" s="83"/>
      <c r="F136" s="83"/>
      <c r="G136" s="83"/>
      <c r="H136" s="78" t="str">
        <f t="shared" ref="H136" si="134">IF(B136="","",IF(K136=5,(SUM(C136:G136)-MAX(C136:G136)-MIN(C136:G136))/3,IF(K136=4,(SUM(C136:G136)-MAX(C136:G136))/3,SUM(C136:G136)/3))*B136/7.6)</f>
        <v/>
      </c>
      <c r="I136" s="83"/>
      <c r="K136" s="76">
        <f t="shared" si="130"/>
        <v>0</v>
      </c>
    </row>
    <row r="137" spans="1:11" x14ac:dyDescent="0.25">
      <c r="A137" s="52" t="str">
        <f>IF(Draw!E136=0,"",Draw!E136)</f>
        <v/>
      </c>
      <c r="B137" s="43"/>
      <c r="C137" s="72"/>
      <c r="D137" s="72"/>
      <c r="E137" s="72"/>
      <c r="F137" s="72"/>
      <c r="G137" s="72"/>
      <c r="H137" s="28"/>
      <c r="I137" s="72"/>
      <c r="J137" s="41"/>
      <c r="K137" s="76">
        <f t="shared" si="130"/>
        <v>0</v>
      </c>
    </row>
    <row r="138" spans="1:11" x14ac:dyDescent="0.25">
      <c r="A138" s="82" t="str">
        <f>IF(Draw!E137=0,"",Draw!E137)</f>
        <v/>
      </c>
      <c r="B138" s="81" t="str">
        <f t="shared" ref="B138" si="135">IF(A138="","",B$3)</f>
        <v/>
      </c>
      <c r="C138" s="83"/>
      <c r="D138" s="83"/>
      <c r="E138" s="83"/>
      <c r="F138" s="83"/>
      <c r="G138" s="83"/>
      <c r="H138" s="78" t="str">
        <f t="shared" ref="H138" si="136">IF(B138="","",IF(K138=5,(SUM(C138:G138)-MAX(C138:G138)-MIN(C138:G138))/3,IF(K138=4,(SUM(C138:G138)-MAX(C138:G138))/3,SUM(C138:G138)/3))*B138/7.6)</f>
        <v/>
      </c>
      <c r="I138" s="83"/>
      <c r="K138" s="76">
        <f t="shared" si="130"/>
        <v>0</v>
      </c>
    </row>
    <row r="139" spans="1:11" x14ac:dyDescent="0.25">
      <c r="A139" s="52" t="str">
        <f>IF(Draw!E138=0,"",Draw!E138)</f>
        <v/>
      </c>
      <c r="B139" s="43"/>
      <c r="C139" s="72"/>
      <c r="D139" s="72"/>
      <c r="E139" s="72"/>
      <c r="F139" s="72"/>
      <c r="G139" s="72"/>
      <c r="H139" s="28"/>
      <c r="I139" s="72"/>
      <c r="J139" s="41"/>
      <c r="K139" s="76">
        <f t="shared" si="130"/>
        <v>0</v>
      </c>
    </row>
    <row r="140" spans="1:11" x14ac:dyDescent="0.25">
      <c r="A140" s="82" t="str">
        <f>IF(Draw!E139=0,"",Draw!E139)</f>
        <v/>
      </c>
      <c r="B140" s="81" t="str">
        <f t="shared" ref="B140" si="137">IF(A140="","",B$3)</f>
        <v/>
      </c>
      <c r="C140" s="83"/>
      <c r="D140" s="83"/>
      <c r="E140" s="83"/>
      <c r="F140" s="83"/>
      <c r="G140" s="83"/>
      <c r="H140" s="78" t="str">
        <f t="shared" ref="H140" si="138">IF(B140="","",IF(K140=5,(SUM(C140:G140)-MAX(C140:G140)-MIN(C140:G140))/3,IF(K140=4,(SUM(C140:G140)-MAX(C140:G140))/3,SUM(C140:G140)/3))*B140/7.6)</f>
        <v/>
      </c>
      <c r="I140" s="83"/>
      <c r="K140" s="76">
        <f t="shared" si="130"/>
        <v>0</v>
      </c>
    </row>
    <row r="141" spans="1:11" x14ac:dyDescent="0.25">
      <c r="A141" s="52" t="str">
        <f>IF(Draw!E140=0,"",Draw!E140)</f>
        <v/>
      </c>
      <c r="B141" s="43"/>
      <c r="C141" s="72"/>
      <c r="D141" s="72"/>
      <c r="E141" s="72"/>
      <c r="F141" s="72"/>
      <c r="G141" s="72"/>
      <c r="H141" s="28"/>
      <c r="I141" s="72"/>
      <c r="J141" s="41"/>
      <c r="K141" s="76">
        <f t="shared" si="130"/>
        <v>0</v>
      </c>
    </row>
    <row r="142" spans="1:11" x14ac:dyDescent="0.25">
      <c r="A142" s="82" t="str">
        <f>IF(Draw!E141=0,"",Draw!E141)</f>
        <v/>
      </c>
      <c r="B142" s="81" t="str">
        <f t="shared" ref="B142" si="139">IF(A142="","",B$3)</f>
        <v/>
      </c>
      <c r="C142" s="83"/>
      <c r="D142" s="83"/>
      <c r="E142" s="83"/>
      <c r="F142" s="83"/>
      <c r="G142" s="83"/>
      <c r="H142" s="78" t="str">
        <f t="shared" ref="H142" si="140">IF(B142="","",IF(K142=5,(SUM(C142:G142)-MAX(C142:G142)-MIN(C142:G142))/3,IF(K142=4,(SUM(C142:G142)-MAX(C142:G142))/3,SUM(C142:G142)/3))*B142/7.6)</f>
        <v/>
      </c>
      <c r="I142" s="83"/>
      <c r="K142" s="76">
        <f t="shared" si="130"/>
        <v>0</v>
      </c>
    </row>
    <row r="143" spans="1:11" x14ac:dyDescent="0.25">
      <c r="A143" s="52" t="str">
        <f>IF(Draw!E142=0,"",Draw!E142)</f>
        <v/>
      </c>
      <c r="B143" s="43"/>
      <c r="C143" s="72"/>
      <c r="D143" s="72"/>
      <c r="E143" s="72"/>
      <c r="F143" s="72"/>
      <c r="G143" s="72"/>
      <c r="H143" s="28"/>
      <c r="I143" s="72"/>
      <c r="J143" s="41"/>
      <c r="K143" s="76">
        <f t="shared" si="130"/>
        <v>0</v>
      </c>
    </row>
    <row r="144" spans="1:11" x14ac:dyDescent="0.25">
      <c r="A144" s="82" t="str">
        <f>IF(Draw!E143=0,"",Draw!E143)</f>
        <v/>
      </c>
      <c r="B144" s="81" t="str">
        <f t="shared" ref="B144" si="141">IF(A144="","",B$3)</f>
        <v/>
      </c>
      <c r="C144" s="83"/>
      <c r="D144" s="83"/>
      <c r="E144" s="83"/>
      <c r="F144" s="83"/>
      <c r="G144" s="83"/>
      <c r="H144" s="78" t="str">
        <f t="shared" ref="H144" si="142">IF(B144="","",IF(K144=5,(SUM(C144:G144)-MAX(C144:G144)-MIN(C144:G144))/3,IF(K144=4,(SUM(C144:G144)-MAX(C144:G144))/3,SUM(C144:G144)/3))*B144/7.6)</f>
        <v/>
      </c>
      <c r="I144" s="83"/>
      <c r="K144" s="76">
        <f t="shared" si="130"/>
        <v>0</v>
      </c>
    </row>
    <row r="145" spans="1:11" x14ac:dyDescent="0.25">
      <c r="A145" s="52" t="str">
        <f>IF(Draw!E144=0,"",Draw!E144)</f>
        <v/>
      </c>
      <c r="B145" s="43"/>
      <c r="C145" s="72"/>
      <c r="D145" s="72"/>
      <c r="E145" s="72"/>
      <c r="F145" s="72"/>
      <c r="G145" s="72"/>
      <c r="H145" s="28"/>
      <c r="I145" s="72"/>
      <c r="J145" s="41"/>
      <c r="K145" s="76">
        <f t="shared" si="130"/>
        <v>0</v>
      </c>
    </row>
    <row r="146" spans="1:11" x14ac:dyDescent="0.25">
      <c r="A146" s="82" t="str">
        <f>IF(Draw!E145=0,"",Draw!E145)</f>
        <v/>
      </c>
      <c r="B146" s="81" t="str">
        <f t="shared" ref="B146" si="143">IF(A146="","",B$3)</f>
        <v/>
      </c>
      <c r="C146" s="83"/>
      <c r="D146" s="83"/>
      <c r="E146" s="83"/>
      <c r="F146" s="83"/>
      <c r="G146" s="83"/>
      <c r="H146" s="78" t="str">
        <f t="shared" ref="H146" si="144">IF(B146="","",IF(K146=5,(SUM(C146:G146)-MAX(C146:G146)-MIN(C146:G146))/3,IF(K146=4,(SUM(C146:G146)-MAX(C146:G146))/3,SUM(C146:G146)/3))*B146/7.6)</f>
        <v/>
      </c>
      <c r="I146" s="83"/>
      <c r="K146" s="76">
        <f t="shared" si="130"/>
        <v>0</v>
      </c>
    </row>
    <row r="147" spans="1:11" x14ac:dyDescent="0.25">
      <c r="A147" s="52" t="str">
        <f>IF(Draw!E146=0,"",Draw!E146)</f>
        <v/>
      </c>
      <c r="B147" s="43"/>
      <c r="C147" s="72"/>
      <c r="D147" s="72"/>
      <c r="E147" s="72"/>
      <c r="F147" s="72"/>
      <c r="G147" s="72"/>
      <c r="H147" s="28"/>
      <c r="I147" s="72"/>
      <c r="J147" s="41"/>
      <c r="K147" s="76">
        <f t="shared" si="130"/>
        <v>0</v>
      </c>
    </row>
    <row r="148" spans="1:11" x14ac:dyDescent="0.25">
      <c r="A148" s="82" t="str">
        <f>IF(Draw!E147=0,"",Draw!E147)</f>
        <v/>
      </c>
      <c r="B148" s="81" t="str">
        <f t="shared" ref="B148" si="145">IF(A148="","",B$3)</f>
        <v/>
      </c>
      <c r="C148" s="83"/>
      <c r="D148" s="83"/>
      <c r="E148" s="83"/>
      <c r="F148" s="83"/>
      <c r="G148" s="83"/>
      <c r="H148" s="78" t="str">
        <f t="shared" ref="H148" si="146">IF(B148="","",IF(K148=5,(SUM(C148:G148)-MAX(C148:G148)-MIN(C148:G148))/3,IF(K148=4,(SUM(C148:G148)-MAX(C148:G148))/3,SUM(C148:G148)/3))*B148/7.6)</f>
        <v/>
      </c>
      <c r="I148" s="83"/>
      <c r="K148" s="76">
        <f t="shared" si="130"/>
        <v>0</v>
      </c>
    </row>
    <row r="149" spans="1:11" x14ac:dyDescent="0.25">
      <c r="A149" s="52" t="str">
        <f>IF(Draw!E148=0,"",Draw!E148)</f>
        <v/>
      </c>
      <c r="B149" s="43"/>
      <c r="C149" s="72"/>
      <c r="D149" s="72"/>
      <c r="E149" s="72"/>
      <c r="F149" s="72"/>
      <c r="G149" s="72"/>
      <c r="H149" s="28"/>
      <c r="I149" s="72"/>
      <c r="J149" s="41"/>
      <c r="K149" s="76">
        <f t="shared" si="130"/>
        <v>0</v>
      </c>
    </row>
    <row r="150" spans="1:11" x14ac:dyDescent="0.25">
      <c r="A150" s="82" t="str">
        <f>IF(Draw!E149=0,"",Draw!E149)</f>
        <v/>
      </c>
      <c r="B150" s="81" t="str">
        <f t="shared" ref="B150" si="147">IF(A150="","",B$3)</f>
        <v/>
      </c>
      <c r="C150" s="83"/>
      <c r="D150" s="83"/>
      <c r="E150" s="83"/>
      <c r="F150" s="83"/>
      <c r="G150" s="83"/>
      <c r="H150" s="78" t="str">
        <f t="shared" ref="H150" si="148">IF(B150="","",IF(K150=5,(SUM(C150:G150)-MAX(C150:G150)-MIN(C150:G150))/3,IF(K150=4,(SUM(C150:G150)-MAX(C150:G150))/3,SUM(C150:G150)/3))*B150/7.6)</f>
        <v/>
      </c>
      <c r="I150" s="83"/>
      <c r="K150" s="76">
        <f t="shared" si="130"/>
        <v>0</v>
      </c>
    </row>
    <row r="151" spans="1:11" x14ac:dyDescent="0.25">
      <c r="A151" s="52"/>
      <c r="B151" s="72"/>
      <c r="C151" s="72"/>
      <c r="D151" s="72"/>
      <c r="E151" s="72"/>
      <c r="F151" s="28"/>
      <c r="G151" s="28"/>
      <c r="H151" s="28"/>
      <c r="I151" s="44"/>
    </row>
    <row r="152" spans="1:11" x14ac:dyDescent="0.25">
      <c r="A152" s="52"/>
      <c r="B152" s="43"/>
      <c r="C152" s="27"/>
      <c r="D152" s="27"/>
      <c r="E152" s="27"/>
      <c r="F152" s="27"/>
      <c r="G152" s="27"/>
      <c r="H152" s="28"/>
      <c r="I152" s="44"/>
    </row>
    <row r="153" spans="1:11" x14ac:dyDescent="0.25">
      <c r="A153" s="52"/>
      <c r="B153" s="43"/>
      <c r="C153" s="27"/>
      <c r="D153" s="27"/>
      <c r="E153" s="27"/>
      <c r="F153" s="27"/>
      <c r="G153" s="27"/>
      <c r="H153" s="28"/>
      <c r="I153" s="44"/>
    </row>
    <row r="154" spans="1:11" x14ac:dyDescent="0.25">
      <c r="A154" s="52"/>
      <c r="B154" s="43"/>
      <c r="C154" s="27"/>
      <c r="D154" s="27"/>
      <c r="E154" s="27"/>
      <c r="F154" s="27"/>
      <c r="G154" s="27"/>
      <c r="H154" s="28"/>
      <c r="I154" s="44"/>
    </row>
    <row r="155" spans="1:11" x14ac:dyDescent="0.25">
      <c r="A155" s="52"/>
      <c r="B155" s="43"/>
      <c r="C155" s="27"/>
      <c r="D155" s="27"/>
      <c r="E155" s="27"/>
      <c r="F155" s="27"/>
      <c r="G155" s="27"/>
      <c r="H155" s="28"/>
      <c r="I155" s="44"/>
    </row>
    <row r="156" spans="1:11" x14ac:dyDescent="0.25">
      <c r="A156" s="52"/>
      <c r="B156" s="43"/>
      <c r="C156" s="27"/>
      <c r="D156" s="27"/>
      <c r="E156" s="27"/>
      <c r="F156" s="27"/>
      <c r="G156" s="27"/>
      <c r="H156" s="28"/>
      <c r="I156" s="44"/>
    </row>
    <row r="157" spans="1:11" x14ac:dyDescent="0.25">
      <c r="A157" s="52"/>
      <c r="B157" s="43"/>
      <c r="C157" s="27"/>
      <c r="D157" s="27"/>
      <c r="E157" s="27"/>
      <c r="F157" s="27"/>
      <c r="G157" s="27"/>
      <c r="H157" s="28"/>
      <c r="I157" s="44"/>
    </row>
    <row r="158" spans="1:11" x14ac:dyDescent="0.25">
      <c r="A158" s="52"/>
      <c r="B158" s="43"/>
      <c r="C158" s="27"/>
      <c r="D158" s="27"/>
      <c r="E158" s="27"/>
      <c r="F158" s="27"/>
      <c r="G158" s="27"/>
      <c r="H158" s="28"/>
      <c r="I158" s="44"/>
    </row>
    <row r="159" spans="1:11" x14ac:dyDescent="0.25">
      <c r="A159" s="52"/>
      <c r="B159" s="43"/>
      <c r="C159" s="27"/>
      <c r="D159" s="27"/>
      <c r="E159" s="27"/>
      <c r="F159" s="27"/>
      <c r="G159" s="27"/>
      <c r="H159" s="28"/>
      <c r="I159" s="44"/>
    </row>
    <row r="160" spans="1:11" x14ac:dyDescent="0.25">
      <c r="A160" s="52"/>
      <c r="B160" s="43"/>
      <c r="C160" s="27"/>
      <c r="D160" s="27"/>
      <c r="E160" s="27"/>
      <c r="F160" s="27"/>
      <c r="G160" s="27"/>
      <c r="H160" s="28"/>
      <c r="I160" s="44"/>
    </row>
    <row r="161" spans="1:9" x14ac:dyDescent="0.25">
      <c r="A161" s="52"/>
      <c r="B161" s="43"/>
      <c r="C161" s="27"/>
      <c r="D161" s="27"/>
      <c r="E161" s="27"/>
      <c r="F161" s="27"/>
      <c r="G161" s="27"/>
      <c r="H161" s="28"/>
      <c r="I161" s="44"/>
    </row>
    <row r="162" spans="1:9" x14ac:dyDescent="0.25">
      <c r="A162" s="52"/>
      <c r="B162" s="43"/>
      <c r="C162" s="27"/>
      <c r="D162" s="27"/>
      <c r="E162" s="27"/>
      <c r="F162" s="27"/>
      <c r="G162" s="27"/>
      <c r="H162" s="28"/>
      <c r="I162" s="44"/>
    </row>
    <row r="163" spans="1:9" x14ac:dyDescent="0.25">
      <c r="A163" s="52"/>
      <c r="B163" s="43"/>
      <c r="C163" s="27"/>
      <c r="D163" s="27"/>
      <c r="E163" s="27"/>
      <c r="F163" s="27"/>
      <c r="G163" s="27"/>
      <c r="H163" s="28"/>
      <c r="I163" s="44"/>
    </row>
    <row r="164" spans="1:9" x14ac:dyDescent="0.25">
      <c r="A164" s="52"/>
      <c r="B164" s="43"/>
      <c r="C164" s="27"/>
      <c r="D164" s="27"/>
      <c r="E164" s="27"/>
      <c r="F164" s="27"/>
      <c r="G164" s="27"/>
      <c r="H164" s="28"/>
      <c r="I164" s="44"/>
    </row>
    <row r="165" spans="1:9" x14ac:dyDescent="0.25">
      <c r="A165" s="52"/>
      <c r="B165" s="43"/>
      <c r="C165" s="27"/>
      <c r="D165" s="27"/>
      <c r="E165" s="27"/>
      <c r="F165" s="27"/>
      <c r="G165" s="27"/>
      <c r="H165" s="28"/>
      <c r="I165" s="44"/>
    </row>
    <row r="166" spans="1:9" x14ac:dyDescent="0.25">
      <c r="A166" s="52"/>
      <c r="B166" s="43"/>
      <c r="C166" s="27"/>
      <c r="D166" s="27"/>
      <c r="E166" s="27"/>
      <c r="F166" s="27"/>
      <c r="G166" s="27"/>
      <c r="H166" s="28"/>
      <c r="I166" s="44"/>
    </row>
    <row r="167" spans="1:9" x14ac:dyDescent="0.25">
      <c r="A167" s="52"/>
      <c r="B167" s="43"/>
      <c r="C167" s="27"/>
      <c r="D167" s="27"/>
      <c r="E167" s="27"/>
      <c r="F167" s="27"/>
      <c r="G167" s="27"/>
      <c r="H167" s="28"/>
      <c r="I167" s="44"/>
    </row>
    <row r="168" spans="1:9" x14ac:dyDescent="0.25">
      <c r="A168" s="52"/>
      <c r="B168" s="43"/>
      <c r="C168" s="27"/>
      <c r="D168" s="27"/>
      <c r="E168" s="27"/>
      <c r="F168" s="27"/>
      <c r="G168" s="27"/>
      <c r="H168" s="28"/>
      <c r="I168" s="44"/>
    </row>
    <row r="169" spans="1:9" x14ac:dyDescent="0.25">
      <c r="A169" s="52"/>
      <c r="B169" s="43"/>
      <c r="C169" s="27"/>
      <c r="D169" s="27"/>
      <c r="E169" s="27"/>
      <c r="F169" s="27"/>
      <c r="G169" s="27"/>
      <c r="H169" s="28"/>
      <c r="I169" s="44"/>
    </row>
    <row r="170" spans="1:9" x14ac:dyDescent="0.25">
      <c r="A170" s="52"/>
      <c r="B170" s="43"/>
      <c r="C170" s="27"/>
      <c r="D170" s="27"/>
      <c r="E170" s="27"/>
      <c r="F170" s="27"/>
      <c r="G170" s="27"/>
      <c r="H170" s="28"/>
      <c r="I170" s="44"/>
    </row>
    <row r="171" spans="1:9" x14ac:dyDescent="0.25">
      <c r="A171" s="52"/>
      <c r="B171" s="43"/>
      <c r="C171" s="27"/>
      <c r="D171" s="27"/>
      <c r="E171" s="27"/>
      <c r="F171" s="27"/>
      <c r="G171" s="27"/>
      <c r="H171" s="28"/>
      <c r="I171" s="44"/>
    </row>
    <row r="172" spans="1:9" x14ac:dyDescent="0.25">
      <c r="A172" s="52"/>
      <c r="B172" s="43"/>
      <c r="C172" s="27"/>
      <c r="D172" s="27"/>
      <c r="E172" s="27"/>
      <c r="F172" s="27"/>
      <c r="G172" s="27"/>
      <c r="H172" s="28"/>
      <c r="I172" s="44"/>
    </row>
    <row r="173" spans="1:9" x14ac:dyDescent="0.25">
      <c r="A173" s="52"/>
      <c r="B173" s="43"/>
      <c r="C173" s="27"/>
      <c r="D173" s="27"/>
      <c r="E173" s="27"/>
      <c r="F173" s="27"/>
      <c r="G173" s="27"/>
      <c r="H173" s="28"/>
      <c r="I173" s="44"/>
    </row>
    <row r="174" spans="1:9" x14ac:dyDescent="0.25">
      <c r="A174" s="52"/>
      <c r="B174" s="43"/>
      <c r="C174" s="27"/>
      <c r="D174" s="27"/>
      <c r="E174" s="27"/>
      <c r="F174" s="27"/>
      <c r="G174" s="27"/>
      <c r="H174" s="28"/>
      <c r="I174" s="44"/>
    </row>
    <row r="175" spans="1:9" x14ac:dyDescent="0.25">
      <c r="A175" s="52"/>
      <c r="B175" s="43"/>
      <c r="C175" s="27"/>
      <c r="D175" s="27"/>
      <c r="E175" s="27"/>
      <c r="F175" s="27"/>
      <c r="G175" s="27"/>
      <c r="H175" s="28"/>
      <c r="I175" s="44"/>
    </row>
    <row r="176" spans="1:9" x14ac:dyDescent="0.25">
      <c r="A176" s="52"/>
      <c r="B176" s="43"/>
      <c r="C176" s="27"/>
      <c r="D176" s="27"/>
      <c r="E176" s="27"/>
      <c r="F176" s="27"/>
      <c r="G176" s="27"/>
      <c r="H176" s="28"/>
      <c r="I176" s="44"/>
    </row>
    <row r="177" spans="1:9" x14ac:dyDescent="0.25">
      <c r="A177" s="52"/>
      <c r="B177" s="43"/>
      <c r="C177" s="27"/>
      <c r="D177" s="27"/>
      <c r="E177" s="27"/>
      <c r="F177" s="27"/>
      <c r="G177" s="27"/>
      <c r="H177" s="28"/>
      <c r="I177" s="44"/>
    </row>
    <row r="178" spans="1:9" x14ac:dyDescent="0.25">
      <c r="A178" s="52"/>
      <c r="B178" s="43"/>
      <c r="C178" s="27"/>
      <c r="D178" s="27"/>
      <c r="E178" s="27"/>
      <c r="F178" s="27"/>
      <c r="G178" s="27"/>
      <c r="H178" s="28"/>
      <c r="I178" s="44"/>
    </row>
    <row r="179" spans="1:9" x14ac:dyDescent="0.25">
      <c r="A179" s="52"/>
      <c r="B179" s="43"/>
      <c r="C179" s="27"/>
      <c r="D179" s="27"/>
      <c r="E179" s="27"/>
      <c r="F179" s="27"/>
      <c r="G179" s="27"/>
      <c r="H179" s="28"/>
      <c r="I179" s="44"/>
    </row>
    <row r="180" spans="1:9" x14ac:dyDescent="0.25">
      <c r="A180" s="52"/>
      <c r="B180" s="43"/>
      <c r="C180" s="27"/>
      <c r="D180" s="27"/>
      <c r="E180" s="27"/>
      <c r="F180" s="27"/>
      <c r="G180" s="27"/>
      <c r="H180" s="28"/>
      <c r="I180" s="44"/>
    </row>
    <row r="181" spans="1:9" x14ac:dyDescent="0.25">
      <c r="A181" s="52"/>
      <c r="B181" s="43"/>
      <c r="C181" s="27"/>
      <c r="D181" s="27"/>
      <c r="E181" s="27"/>
      <c r="F181" s="27"/>
      <c r="G181" s="27"/>
      <c r="H181" s="28"/>
      <c r="I181" s="44"/>
    </row>
    <row r="182" spans="1:9" x14ac:dyDescent="0.25">
      <c r="A182" s="52"/>
      <c r="B182" s="43"/>
      <c r="C182" s="27"/>
      <c r="D182" s="27"/>
      <c r="E182" s="27"/>
      <c r="F182" s="27"/>
      <c r="G182" s="27"/>
      <c r="H182" s="28"/>
      <c r="I182" s="44"/>
    </row>
    <row r="183" spans="1:9" x14ac:dyDescent="0.25">
      <c r="A183" s="52"/>
      <c r="B183" s="43"/>
      <c r="C183" s="27"/>
      <c r="D183" s="27"/>
      <c r="E183" s="27"/>
      <c r="F183" s="27"/>
      <c r="G183" s="27"/>
      <c r="H183" s="28"/>
      <c r="I183" s="44"/>
    </row>
    <row r="184" spans="1:9" x14ac:dyDescent="0.25">
      <c r="A184" s="52"/>
      <c r="B184" s="43"/>
      <c r="C184" s="27"/>
      <c r="D184" s="27"/>
      <c r="E184" s="27"/>
      <c r="F184" s="27"/>
      <c r="G184" s="27"/>
      <c r="H184" s="28"/>
      <c r="I184" s="44"/>
    </row>
    <row r="185" spans="1:9" x14ac:dyDescent="0.25">
      <c r="A185" s="52"/>
      <c r="B185" s="43"/>
      <c r="C185" s="27"/>
      <c r="D185" s="27"/>
      <c r="E185" s="27"/>
      <c r="F185" s="27"/>
      <c r="G185" s="27"/>
      <c r="H185" s="28"/>
      <c r="I185" s="44"/>
    </row>
    <row r="186" spans="1:9" x14ac:dyDescent="0.25">
      <c r="A186" s="52"/>
      <c r="B186" s="43"/>
      <c r="C186" s="27"/>
      <c r="D186" s="27"/>
      <c r="E186" s="27"/>
      <c r="F186" s="27"/>
      <c r="G186" s="27"/>
      <c r="H186" s="28"/>
      <c r="I186" s="44"/>
    </row>
    <row r="187" spans="1:9" x14ac:dyDescent="0.25">
      <c r="A187" s="52"/>
      <c r="B187" s="43"/>
      <c r="C187" s="27"/>
      <c r="D187" s="27"/>
      <c r="E187" s="27"/>
      <c r="F187" s="27"/>
      <c r="G187" s="27"/>
      <c r="H187" s="28"/>
      <c r="I187" s="44"/>
    </row>
    <row r="188" spans="1:9" x14ac:dyDescent="0.25">
      <c r="A188" s="52"/>
      <c r="B188" s="43"/>
      <c r="C188" s="27"/>
      <c r="D188" s="27"/>
      <c r="E188" s="27"/>
      <c r="F188" s="27"/>
      <c r="G188" s="27"/>
      <c r="H188" s="28"/>
      <c r="I188" s="44"/>
    </row>
    <row r="189" spans="1:9" x14ac:dyDescent="0.25">
      <c r="A189" s="52"/>
      <c r="B189" s="43"/>
      <c r="C189" s="27"/>
      <c r="D189" s="27"/>
      <c r="E189" s="27"/>
      <c r="F189" s="27"/>
      <c r="G189" s="27"/>
      <c r="H189" s="28"/>
      <c r="I189" s="44"/>
    </row>
    <row r="190" spans="1:9" x14ac:dyDescent="0.25">
      <c r="A190" s="52"/>
      <c r="B190" s="43"/>
      <c r="C190" s="27"/>
      <c r="D190" s="27"/>
      <c r="E190" s="27"/>
      <c r="F190" s="27"/>
      <c r="G190" s="27"/>
      <c r="H190" s="28"/>
      <c r="I190" s="44"/>
    </row>
    <row r="191" spans="1:9" x14ac:dyDescent="0.25">
      <c r="A191" s="52"/>
      <c r="B191" s="43"/>
      <c r="C191" s="27"/>
      <c r="D191" s="27"/>
      <c r="E191" s="27"/>
      <c r="F191" s="27"/>
      <c r="G191" s="27"/>
      <c r="H191" s="28"/>
      <c r="I191" s="44"/>
    </row>
    <row r="192" spans="1:9" x14ac:dyDescent="0.25">
      <c r="A192" s="52"/>
      <c r="B192" s="43"/>
      <c r="C192" s="27"/>
      <c r="D192" s="27"/>
      <c r="E192" s="27"/>
      <c r="F192" s="27"/>
      <c r="G192" s="27"/>
      <c r="H192" s="28"/>
      <c r="I192" s="44"/>
    </row>
    <row r="193" spans="1:9" x14ac:dyDescent="0.25">
      <c r="A193" s="52"/>
      <c r="B193" s="43"/>
      <c r="C193" s="27"/>
      <c r="D193" s="27"/>
      <c r="E193" s="27"/>
      <c r="F193" s="27"/>
      <c r="G193" s="27"/>
      <c r="H193" s="28"/>
      <c r="I193" s="44"/>
    </row>
    <row r="194" spans="1:9" x14ac:dyDescent="0.25">
      <c r="A194" s="52"/>
      <c r="B194" s="43"/>
      <c r="C194" s="27"/>
      <c r="D194" s="27"/>
      <c r="E194" s="27"/>
      <c r="F194" s="27"/>
      <c r="G194" s="27"/>
      <c r="H194" s="28"/>
      <c r="I194" s="44"/>
    </row>
    <row r="195" spans="1:9" x14ac:dyDescent="0.25">
      <c r="A195" s="52"/>
      <c r="B195" s="43"/>
      <c r="C195" s="27"/>
      <c r="D195" s="27"/>
      <c r="E195" s="27"/>
      <c r="F195" s="27"/>
      <c r="G195" s="27"/>
      <c r="H195" s="28"/>
      <c r="I195" s="44"/>
    </row>
    <row r="196" spans="1:9" x14ac:dyDescent="0.25">
      <c r="A196" s="52"/>
      <c r="B196" s="43"/>
      <c r="C196" s="27"/>
      <c r="D196" s="27"/>
      <c r="E196" s="27"/>
      <c r="F196" s="27"/>
      <c r="G196" s="27"/>
      <c r="H196" s="28"/>
      <c r="I196" s="44"/>
    </row>
    <row r="197" spans="1:9" x14ac:dyDescent="0.25">
      <c r="A197" s="52"/>
      <c r="B197" s="43"/>
      <c r="C197" s="27"/>
      <c r="D197" s="27"/>
      <c r="E197" s="27"/>
      <c r="F197" s="27"/>
      <c r="G197" s="27"/>
      <c r="H197" s="28"/>
      <c r="I197" s="44"/>
    </row>
    <row r="198" spans="1:9" x14ac:dyDescent="0.25">
      <c r="A198" s="52"/>
      <c r="B198" s="43"/>
      <c r="C198" s="27"/>
      <c r="D198" s="27"/>
      <c r="E198" s="27"/>
      <c r="F198" s="27"/>
      <c r="G198" s="27"/>
      <c r="H198" s="28"/>
      <c r="I198" s="44"/>
    </row>
    <row r="199" spans="1:9" x14ac:dyDescent="0.25">
      <c r="A199" s="52"/>
      <c r="B199" s="43"/>
      <c r="C199" s="27"/>
      <c r="D199" s="27"/>
      <c r="E199" s="27"/>
      <c r="F199" s="27"/>
      <c r="G199" s="27"/>
      <c r="H199" s="28"/>
      <c r="I199" s="44"/>
    </row>
    <row r="200" spans="1:9" x14ac:dyDescent="0.25">
      <c r="A200" s="52"/>
      <c r="B200" s="43"/>
      <c r="C200" s="27"/>
      <c r="D200" s="27"/>
      <c r="E200" s="27"/>
      <c r="F200" s="27"/>
      <c r="G200" s="27"/>
      <c r="H200" s="28"/>
      <c r="I200" s="44"/>
    </row>
    <row r="201" spans="1:9" x14ac:dyDescent="0.25">
      <c r="A201" s="52"/>
      <c r="B201" s="43"/>
      <c r="C201" s="27"/>
      <c r="D201" s="27"/>
      <c r="E201" s="27"/>
      <c r="F201" s="27"/>
      <c r="G201" s="27"/>
      <c r="H201" s="28"/>
      <c r="I201" s="44"/>
    </row>
    <row r="202" spans="1:9" x14ac:dyDescent="0.25">
      <c r="A202" s="52"/>
      <c r="B202" s="43"/>
      <c r="C202" s="27"/>
      <c r="D202" s="27"/>
      <c r="E202" s="27"/>
      <c r="F202" s="27"/>
      <c r="G202" s="27"/>
      <c r="H202" s="28"/>
      <c r="I202" s="44"/>
    </row>
    <row r="203" spans="1:9" x14ac:dyDescent="0.25">
      <c r="A203" s="52"/>
      <c r="B203" s="43"/>
      <c r="C203" s="27"/>
      <c r="D203" s="27"/>
      <c r="E203" s="27"/>
      <c r="F203" s="27"/>
      <c r="G203" s="27"/>
      <c r="H203" s="28"/>
      <c r="I203" s="44"/>
    </row>
    <row r="204" spans="1:9" x14ac:dyDescent="0.25">
      <c r="A204" s="52"/>
      <c r="B204" s="43"/>
      <c r="C204" s="27"/>
      <c r="D204" s="27"/>
      <c r="E204" s="27"/>
      <c r="F204" s="27"/>
      <c r="G204" s="27"/>
      <c r="H204" s="28"/>
      <c r="I204" s="44"/>
    </row>
    <row r="205" spans="1:9" x14ac:dyDescent="0.25">
      <c r="A205" s="52"/>
      <c r="B205" s="43"/>
      <c r="C205" s="27"/>
      <c r="D205" s="27"/>
      <c r="E205" s="27"/>
      <c r="F205" s="27"/>
      <c r="G205" s="27"/>
      <c r="H205" s="28"/>
      <c r="I205" s="44"/>
    </row>
    <row r="206" spans="1:9" x14ac:dyDescent="0.25">
      <c r="A206" s="52"/>
      <c r="B206" s="43"/>
      <c r="C206" s="27"/>
      <c r="D206" s="27"/>
      <c r="E206" s="27"/>
      <c r="F206" s="27"/>
      <c r="G206" s="27"/>
      <c r="H206" s="28"/>
      <c r="I206" s="44"/>
    </row>
    <row r="207" spans="1:9" x14ac:dyDescent="0.25">
      <c r="A207" s="52"/>
      <c r="B207" s="43"/>
      <c r="C207" s="27"/>
      <c r="D207" s="27"/>
      <c r="E207" s="27"/>
      <c r="F207" s="27"/>
      <c r="G207" s="27"/>
      <c r="H207" s="28"/>
      <c r="I207" s="44"/>
    </row>
    <row r="208" spans="1:9" x14ac:dyDescent="0.25">
      <c r="A208" s="52"/>
      <c r="B208" s="43"/>
      <c r="C208" s="27"/>
      <c r="D208" s="27"/>
      <c r="E208" s="27"/>
      <c r="F208" s="27"/>
      <c r="G208" s="27"/>
      <c r="H208" s="28"/>
      <c r="I208" s="44"/>
    </row>
    <row r="209" spans="1:9" x14ac:dyDescent="0.25">
      <c r="A209" s="52"/>
      <c r="B209" s="43"/>
      <c r="C209" s="27"/>
      <c r="D209" s="27"/>
      <c r="E209" s="27"/>
      <c r="F209" s="27"/>
      <c r="G209" s="27"/>
      <c r="H209" s="28"/>
      <c r="I209" s="44"/>
    </row>
    <row r="210" spans="1:9" x14ac:dyDescent="0.25">
      <c r="A210" s="52"/>
      <c r="B210" s="43"/>
      <c r="C210" s="27"/>
      <c r="D210" s="27"/>
      <c r="E210" s="27"/>
      <c r="F210" s="27"/>
      <c r="G210" s="27"/>
      <c r="H210" s="28"/>
      <c r="I210" s="44"/>
    </row>
    <row r="211" spans="1:9" x14ac:dyDescent="0.25">
      <c r="A211" s="52"/>
      <c r="B211" s="43"/>
      <c r="C211" s="27"/>
      <c r="D211" s="27"/>
      <c r="E211" s="27"/>
      <c r="F211" s="27"/>
      <c r="G211" s="27"/>
      <c r="H211" s="28"/>
      <c r="I211" s="44"/>
    </row>
    <row r="212" spans="1:9" x14ac:dyDescent="0.25">
      <c r="A212" s="52"/>
      <c r="B212" s="43"/>
      <c r="C212" s="27"/>
      <c r="D212" s="27"/>
      <c r="E212" s="27"/>
      <c r="F212" s="27"/>
      <c r="G212" s="27"/>
      <c r="H212" s="28"/>
      <c r="I212" s="44"/>
    </row>
    <row r="213" spans="1:9" x14ac:dyDescent="0.25">
      <c r="A213" s="52"/>
      <c r="B213" s="43"/>
      <c r="C213" s="27"/>
      <c r="D213" s="27"/>
      <c r="E213" s="27"/>
      <c r="F213" s="27"/>
      <c r="G213" s="27"/>
      <c r="H213" s="28"/>
      <c r="I213" s="44"/>
    </row>
    <row r="214" spans="1:9" x14ac:dyDescent="0.25">
      <c r="A214" s="52"/>
      <c r="B214" s="43"/>
      <c r="C214" s="27"/>
      <c r="D214" s="27"/>
      <c r="E214" s="27"/>
      <c r="F214" s="27"/>
      <c r="G214" s="27"/>
      <c r="H214" s="28"/>
      <c r="I214" s="44"/>
    </row>
    <row r="215" spans="1:9" x14ac:dyDescent="0.25">
      <c r="A215" s="52"/>
      <c r="B215" s="43"/>
      <c r="C215" s="27"/>
      <c r="D215" s="27"/>
      <c r="E215" s="27"/>
      <c r="F215" s="27"/>
      <c r="G215" s="27"/>
      <c r="H215" s="28"/>
      <c r="I215" s="44"/>
    </row>
    <row r="216" spans="1:9" x14ac:dyDescent="0.25">
      <c r="A216" s="52"/>
      <c r="B216" s="43"/>
      <c r="C216" s="27"/>
      <c r="D216" s="27"/>
      <c r="E216" s="27"/>
      <c r="F216" s="27"/>
      <c r="G216" s="27"/>
      <c r="H216" s="28"/>
      <c r="I216" s="44"/>
    </row>
    <row r="217" spans="1:9" x14ac:dyDescent="0.25">
      <c r="A217" s="52"/>
      <c r="B217" s="43"/>
      <c r="C217" s="27"/>
      <c r="D217" s="27"/>
      <c r="E217" s="27"/>
      <c r="F217" s="27"/>
      <c r="G217" s="27"/>
      <c r="H217" s="28"/>
      <c r="I217" s="44"/>
    </row>
    <row r="218" spans="1:9" x14ac:dyDescent="0.25">
      <c r="A218" s="52"/>
      <c r="B218" s="43"/>
      <c r="C218" s="27"/>
      <c r="D218" s="27"/>
      <c r="E218" s="27"/>
      <c r="F218" s="27"/>
      <c r="G218" s="27"/>
      <c r="H218" s="28"/>
      <c r="I218" s="44"/>
    </row>
    <row r="219" spans="1:9" x14ac:dyDescent="0.25">
      <c r="A219" s="52"/>
      <c r="B219" s="43"/>
      <c r="C219" s="27"/>
      <c r="D219" s="27"/>
      <c r="E219" s="27"/>
      <c r="F219" s="27"/>
      <c r="G219" s="27"/>
      <c r="H219" s="28"/>
      <c r="I219" s="44"/>
    </row>
  </sheetData>
  <mergeCells count="1">
    <mergeCell ref="C1:G1"/>
  </mergeCells>
  <phoneticPr fontId="3" type="noConversion"/>
  <conditionalFormatting sqref="I3:I4 B4:F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C6:F6 C8:F8 B10:F10 B12:F12 B14:F14 B16:F16 B18:F18 B20:F20 B22:F22 B24:F24 B26:F26 B28:F28 A30:F30 A32:F32 A34:F34 A36:F36 A38:F38 A40:F40 A42:F42 A44:F44 A46:F46 A48:F48 A50:F50 A52:F52 A54:F54 A56:F56 A58:F58 A60:F60 A62:F62 A64:F64 A66:F66 A68:F68 A70:F70 A72:F72 A74:F74 A76:F76 A78:F78 A80:F80 A82:F82 A84:F84 A86:F86 A88:F88 A90:F90 A92:F92 A94:F94 A96:F96 A98:F98 A100:F100 A102:F102 A104:F104 A106:F106 A108:F108 A110:F110 A112:F112 A114:F114 A116:F116 A118:F118 A120:F120 A122:F122 A124:F124 A126:F126 A128:F128 A130:F130 A132:F132 A134:F134 A136:F136 A138:F138 A140:F140 A142:F142 A144:F144 A146:F146 A148:F148 A150:F150 C3:F3">
    <cfRule type="expression" dxfId="247" priority="140" stopIfTrue="1">
      <formula>MOD(ROW(),2)=0</formula>
    </cfRule>
  </conditionalFormatting>
  <conditionalFormatting sqref="G3:G4 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cfRule type="expression" dxfId="246" priority="92" stopIfTrue="1">
      <formula>MOD(ROW(),2)=0</formula>
    </cfRule>
  </conditionalFormatting>
  <conditionalFormatting sqref="H3:H4 H6 H8 H10 H12 H14 H16 H18 H20 H22 H24 H26 H28 H30 H34 H36 H38 H40 H42 H44 H46 H48 H50 H52 H54 H56 H58 H60 H62 H64 H66 H68 H70 H72 H74 H76 H78 H80 H82 H84 H86 H88 H90 H92 H94 H96 H98 H100 H102 H104 H106 H108 H110 H112 H114 H116 H118 H120 H122 H124 H126 H128 H130 H132 H134 H136 H138 H140 H142 H144 H146 H148 H150 H32">
    <cfRule type="expression" dxfId="245" priority="90" stopIfTrue="1">
      <formula>MOD(ROW(),2)=0</formula>
    </cfRule>
  </conditionalFormatting>
  <conditionalFormatting sqref="H4 H6 H8 H10 H12 H14 H16 H18 H20 H22 H24 H26 H28 H30 H34 H36 H38 H40 H42 H44 H46 H48 H50 H52 H54 H56 H58 H60 H62 H64 H66 H68 H70 H72 H74 H76 H78 H80 H82 H84 H86 H88 H90 H92 H94 H96 H98 H100 H102 H104 H106 H108 H110 H112 H114 H116 H118 H120 H122 H124 H126 H128 H130 H132 H134 H136 H138 H140 H142 H144 H146 H148 H150 H32">
    <cfRule type="expression" dxfId="244" priority="86" stopIfTrue="1">
      <formula>MOD(ROW(),2)=0</formula>
    </cfRule>
  </conditionalFormatting>
  <conditionalFormatting sqref="A3:A29">
    <cfRule type="expression" dxfId="243" priority="83" stopIfTrue="1">
      <formula>MOD(ROW(),2)=0</formula>
    </cfRule>
  </conditionalFormatting>
  <conditionalFormatting sqref="B5:B6">
    <cfRule type="expression" dxfId="242" priority="82" stopIfTrue="1">
      <formula>MOD(ROW(),2)=0</formula>
    </cfRule>
  </conditionalFormatting>
  <conditionalFormatting sqref="B7:B8">
    <cfRule type="expression" dxfId="241" priority="81" stopIfTrue="1">
      <formula>MOD(ROW(),2)=0</formula>
    </cfRule>
  </conditionalFormatting>
  <conditionalFormatting sqref="B55">
    <cfRule type="expression" dxfId="240" priority="80" stopIfTrue="1">
      <formula>MOD(ROW(),2)=0</formula>
    </cfRule>
  </conditionalFormatting>
  <conditionalFormatting sqref="B57">
    <cfRule type="expression" dxfId="239" priority="79" stopIfTrue="1">
      <formula>MOD(ROW(),2)=0</formula>
    </cfRule>
  </conditionalFormatting>
  <conditionalFormatting sqref="B53">
    <cfRule type="expression" dxfId="238" priority="78" stopIfTrue="1">
      <formula>MOD(ROW(),2)=0</formula>
    </cfRule>
  </conditionalFormatting>
  <conditionalFormatting sqref="B51">
    <cfRule type="expression" dxfId="237" priority="77" stopIfTrue="1">
      <formula>MOD(ROW(),2)=0</formula>
    </cfRule>
  </conditionalFormatting>
  <conditionalFormatting sqref="B49">
    <cfRule type="expression" dxfId="236" priority="76" stopIfTrue="1">
      <formula>MOD(ROW(),2)=0</formula>
    </cfRule>
  </conditionalFormatting>
  <conditionalFormatting sqref="B47">
    <cfRule type="expression" dxfId="235" priority="75" stopIfTrue="1">
      <formula>MOD(ROW(),2)=0</formula>
    </cfRule>
  </conditionalFormatting>
  <conditionalFormatting sqref="B45">
    <cfRule type="expression" dxfId="234" priority="74" stopIfTrue="1">
      <formula>MOD(ROW(),2)=0</formula>
    </cfRule>
  </conditionalFormatting>
  <conditionalFormatting sqref="B43">
    <cfRule type="expression" dxfId="233" priority="73" stopIfTrue="1">
      <formula>MOD(ROW(),2)=0</formula>
    </cfRule>
  </conditionalFormatting>
  <conditionalFormatting sqref="B41">
    <cfRule type="expression" dxfId="232" priority="72" stopIfTrue="1">
      <formula>MOD(ROW(),2)=0</formula>
    </cfRule>
  </conditionalFormatting>
  <conditionalFormatting sqref="B39">
    <cfRule type="expression" dxfId="231" priority="71" stopIfTrue="1">
      <formula>MOD(ROW(),2)=0</formula>
    </cfRule>
  </conditionalFormatting>
  <conditionalFormatting sqref="B37">
    <cfRule type="expression" dxfId="230" priority="70" stopIfTrue="1">
      <formula>MOD(ROW(),2)=0</formula>
    </cfRule>
  </conditionalFormatting>
  <conditionalFormatting sqref="B19">
    <cfRule type="expression" dxfId="229" priority="69" stopIfTrue="1">
      <formula>MOD(ROW(),2)=0</formula>
    </cfRule>
  </conditionalFormatting>
  <conditionalFormatting sqref="B21">
    <cfRule type="expression" dxfId="228" priority="68" stopIfTrue="1">
      <formula>MOD(ROW(),2)=0</formula>
    </cfRule>
  </conditionalFormatting>
  <conditionalFormatting sqref="B23">
    <cfRule type="expression" dxfId="227" priority="67" stopIfTrue="1">
      <formula>MOD(ROW(),2)=0</formula>
    </cfRule>
  </conditionalFormatting>
  <conditionalFormatting sqref="B25">
    <cfRule type="expression" dxfId="226" priority="66" stopIfTrue="1">
      <formula>MOD(ROW(),2)=0</formula>
    </cfRule>
  </conditionalFormatting>
  <conditionalFormatting sqref="B27">
    <cfRule type="expression" dxfId="225" priority="65" stopIfTrue="1">
      <formula>MOD(ROW(),2)=0</formula>
    </cfRule>
  </conditionalFormatting>
  <conditionalFormatting sqref="B29">
    <cfRule type="expression" dxfId="224" priority="64" stopIfTrue="1">
      <formula>MOD(ROW(),2)=0</formula>
    </cfRule>
  </conditionalFormatting>
  <conditionalFormatting sqref="B31">
    <cfRule type="expression" dxfId="223" priority="63" stopIfTrue="1">
      <formula>MOD(ROW(),2)=0</formula>
    </cfRule>
  </conditionalFormatting>
  <conditionalFormatting sqref="B33">
    <cfRule type="expression" dxfId="222" priority="62" stopIfTrue="1">
      <formula>MOD(ROW(),2)=0</formula>
    </cfRule>
  </conditionalFormatting>
  <conditionalFormatting sqref="B35">
    <cfRule type="expression" dxfId="221" priority="61" stopIfTrue="1">
      <formula>MOD(ROW(),2)=0</formula>
    </cfRule>
  </conditionalFormatting>
  <conditionalFormatting sqref="B3">
    <cfRule type="expression" dxfId="220" priority="60" stopIfTrue="1">
      <formula>MOD(ROW(),2)=0</formula>
    </cfRule>
  </conditionalFormatting>
  <conditionalFormatting sqref="B9">
    <cfRule type="expression" dxfId="219" priority="59" stopIfTrue="1">
      <formula>MOD(ROW(),2)=0</formula>
    </cfRule>
  </conditionalFormatting>
  <conditionalFormatting sqref="B11">
    <cfRule type="expression" dxfId="218" priority="58" stopIfTrue="1">
      <formula>MOD(ROW(),2)=0</formula>
    </cfRule>
  </conditionalFormatting>
  <conditionalFormatting sqref="B13">
    <cfRule type="expression" dxfId="217" priority="57" stopIfTrue="1">
      <formula>MOD(ROW(),2)=0</formula>
    </cfRule>
  </conditionalFormatting>
  <conditionalFormatting sqref="B15">
    <cfRule type="expression" dxfId="216" priority="56" stopIfTrue="1">
      <formula>MOD(ROW(),2)=0</formula>
    </cfRule>
  </conditionalFormatting>
  <conditionalFormatting sqref="B17">
    <cfRule type="expression" dxfId="215" priority="55" stopIfTrue="1">
      <formula>MOD(ROW(),2)=0</formula>
    </cfRule>
  </conditionalFormatting>
  <conditionalFormatting sqref="H5">
    <cfRule type="expression" dxfId="214" priority="54" stopIfTrue="1">
      <formula>MOD(ROW(),2)=0</formula>
    </cfRule>
  </conditionalFormatting>
  <conditionalFormatting sqref="H5">
    <cfRule type="expression" dxfId="213" priority="53" stopIfTrue="1">
      <formula>MOD(ROW(),2)=0</formula>
    </cfRule>
  </conditionalFormatting>
  <conditionalFormatting sqref="H7">
    <cfRule type="expression" dxfId="212" priority="52" stopIfTrue="1">
      <formula>MOD(ROW(),2)=0</formula>
    </cfRule>
  </conditionalFormatting>
  <conditionalFormatting sqref="H7">
    <cfRule type="expression" dxfId="211" priority="51" stopIfTrue="1">
      <formula>MOD(ROW(),2)=0</formula>
    </cfRule>
  </conditionalFormatting>
  <conditionalFormatting sqref="H9">
    <cfRule type="expression" dxfId="210" priority="50" stopIfTrue="1">
      <formula>MOD(ROW(),2)=0</formula>
    </cfRule>
  </conditionalFormatting>
  <conditionalFormatting sqref="H9">
    <cfRule type="expression" dxfId="209" priority="49" stopIfTrue="1">
      <formula>MOD(ROW(),2)=0</formula>
    </cfRule>
  </conditionalFormatting>
  <conditionalFormatting sqref="H11">
    <cfRule type="expression" dxfId="208" priority="48" stopIfTrue="1">
      <formula>MOD(ROW(),2)=0</formula>
    </cfRule>
  </conditionalFormatting>
  <conditionalFormatting sqref="H11">
    <cfRule type="expression" dxfId="207" priority="47" stopIfTrue="1">
      <formula>MOD(ROW(),2)=0</formula>
    </cfRule>
  </conditionalFormatting>
  <conditionalFormatting sqref="H13">
    <cfRule type="expression" dxfId="206" priority="46" stopIfTrue="1">
      <formula>MOD(ROW(),2)=0</formula>
    </cfRule>
  </conditionalFormatting>
  <conditionalFormatting sqref="H13">
    <cfRule type="expression" dxfId="205" priority="45" stopIfTrue="1">
      <formula>MOD(ROW(),2)=0</formula>
    </cfRule>
  </conditionalFormatting>
  <conditionalFormatting sqref="H15">
    <cfRule type="expression" dxfId="204" priority="44" stopIfTrue="1">
      <formula>MOD(ROW(),2)=0</formula>
    </cfRule>
  </conditionalFormatting>
  <conditionalFormatting sqref="H15">
    <cfRule type="expression" dxfId="203" priority="43" stopIfTrue="1">
      <formula>MOD(ROW(),2)=0</formula>
    </cfRule>
  </conditionalFormatting>
  <conditionalFormatting sqref="H17">
    <cfRule type="expression" dxfId="202" priority="42" stopIfTrue="1">
      <formula>MOD(ROW(),2)=0</formula>
    </cfRule>
  </conditionalFormatting>
  <conditionalFormatting sqref="H17">
    <cfRule type="expression" dxfId="201" priority="41" stopIfTrue="1">
      <formula>MOD(ROW(),2)=0</formula>
    </cfRule>
  </conditionalFormatting>
  <conditionalFormatting sqref="H19">
    <cfRule type="expression" dxfId="200" priority="40" stopIfTrue="1">
      <formula>MOD(ROW(),2)=0</formula>
    </cfRule>
  </conditionalFormatting>
  <conditionalFormatting sqref="H19">
    <cfRule type="expression" dxfId="199" priority="39" stopIfTrue="1">
      <formula>MOD(ROW(),2)=0</formula>
    </cfRule>
  </conditionalFormatting>
  <conditionalFormatting sqref="H21">
    <cfRule type="expression" dxfId="198" priority="38" stopIfTrue="1">
      <formula>MOD(ROW(),2)=0</formula>
    </cfRule>
  </conditionalFormatting>
  <conditionalFormatting sqref="H21">
    <cfRule type="expression" dxfId="197" priority="37" stopIfTrue="1">
      <formula>MOD(ROW(),2)=0</formula>
    </cfRule>
  </conditionalFormatting>
  <conditionalFormatting sqref="H23">
    <cfRule type="expression" dxfId="196" priority="36" stopIfTrue="1">
      <formula>MOD(ROW(),2)=0</formula>
    </cfRule>
  </conditionalFormatting>
  <conditionalFormatting sqref="H23">
    <cfRule type="expression" dxfId="195" priority="35" stopIfTrue="1">
      <formula>MOD(ROW(),2)=0</formula>
    </cfRule>
  </conditionalFormatting>
  <conditionalFormatting sqref="H25">
    <cfRule type="expression" dxfId="194" priority="34" stopIfTrue="1">
      <formula>MOD(ROW(),2)=0</formula>
    </cfRule>
  </conditionalFormatting>
  <conditionalFormatting sqref="H25">
    <cfRule type="expression" dxfId="193" priority="33" stopIfTrue="1">
      <formula>MOD(ROW(),2)=0</formula>
    </cfRule>
  </conditionalFormatting>
  <conditionalFormatting sqref="H27">
    <cfRule type="expression" dxfId="192" priority="32" stopIfTrue="1">
      <formula>MOD(ROW(),2)=0</formula>
    </cfRule>
  </conditionalFormatting>
  <conditionalFormatting sqref="H27">
    <cfRule type="expression" dxfId="191" priority="31" stopIfTrue="1">
      <formula>MOD(ROW(),2)=0</formula>
    </cfRule>
  </conditionalFormatting>
  <conditionalFormatting sqref="H29">
    <cfRule type="expression" dxfId="190" priority="30" stopIfTrue="1">
      <formula>MOD(ROW(),2)=0</formula>
    </cfRule>
  </conditionalFormatting>
  <conditionalFormatting sqref="H29">
    <cfRule type="expression" dxfId="189" priority="29" stopIfTrue="1">
      <formula>MOD(ROW(),2)=0</formula>
    </cfRule>
  </conditionalFormatting>
  <conditionalFormatting sqref="H31">
    <cfRule type="expression" dxfId="188" priority="28" stopIfTrue="1">
      <formula>MOD(ROW(),2)=0</formula>
    </cfRule>
  </conditionalFormatting>
  <conditionalFormatting sqref="H31">
    <cfRule type="expression" dxfId="187" priority="27" stopIfTrue="1">
      <formula>MOD(ROW(),2)=0</formula>
    </cfRule>
  </conditionalFormatting>
  <conditionalFormatting sqref="H33">
    <cfRule type="expression" dxfId="186" priority="26" stopIfTrue="1">
      <formula>MOD(ROW(),2)=0</formula>
    </cfRule>
  </conditionalFormatting>
  <conditionalFormatting sqref="H33">
    <cfRule type="expression" dxfId="185" priority="25" stopIfTrue="1">
      <formula>MOD(ROW(),2)=0</formula>
    </cfRule>
  </conditionalFormatting>
  <conditionalFormatting sqref="H35">
    <cfRule type="expression" dxfId="184" priority="24" stopIfTrue="1">
      <formula>MOD(ROW(),2)=0</formula>
    </cfRule>
  </conditionalFormatting>
  <conditionalFormatting sqref="H35">
    <cfRule type="expression" dxfId="183" priority="23" stopIfTrue="1">
      <formula>MOD(ROW(),2)=0</formula>
    </cfRule>
  </conditionalFormatting>
  <conditionalFormatting sqref="H37">
    <cfRule type="expression" dxfId="182" priority="22" stopIfTrue="1">
      <formula>MOD(ROW(),2)=0</formula>
    </cfRule>
  </conditionalFormatting>
  <conditionalFormatting sqref="H37">
    <cfRule type="expression" dxfId="181" priority="21" stopIfTrue="1">
      <formula>MOD(ROW(),2)=0</formula>
    </cfRule>
  </conditionalFormatting>
  <conditionalFormatting sqref="H39">
    <cfRule type="expression" dxfId="180" priority="20" stopIfTrue="1">
      <formula>MOD(ROW(),2)=0</formula>
    </cfRule>
  </conditionalFormatting>
  <conditionalFormatting sqref="H39">
    <cfRule type="expression" dxfId="179" priority="19" stopIfTrue="1">
      <formula>MOD(ROW(),2)=0</formula>
    </cfRule>
  </conditionalFormatting>
  <conditionalFormatting sqref="H41">
    <cfRule type="expression" dxfId="178" priority="18" stopIfTrue="1">
      <formula>MOD(ROW(),2)=0</formula>
    </cfRule>
  </conditionalFormatting>
  <conditionalFormatting sqref="H41">
    <cfRule type="expression" dxfId="177" priority="17" stopIfTrue="1">
      <formula>MOD(ROW(),2)=0</formula>
    </cfRule>
  </conditionalFormatting>
  <conditionalFormatting sqref="H43">
    <cfRule type="expression" dxfId="176" priority="16" stopIfTrue="1">
      <formula>MOD(ROW(),2)=0</formula>
    </cfRule>
  </conditionalFormatting>
  <conditionalFormatting sqref="H43">
    <cfRule type="expression" dxfId="175" priority="15" stopIfTrue="1">
      <formula>MOD(ROW(),2)=0</formula>
    </cfRule>
  </conditionalFormatting>
  <conditionalFormatting sqref="H45">
    <cfRule type="expression" dxfId="174" priority="14" stopIfTrue="1">
      <formula>MOD(ROW(),2)=0</formula>
    </cfRule>
  </conditionalFormatting>
  <conditionalFormatting sqref="H45">
    <cfRule type="expression" dxfId="173" priority="13" stopIfTrue="1">
      <formula>MOD(ROW(),2)=0</formula>
    </cfRule>
  </conditionalFormatting>
  <conditionalFormatting sqref="H47">
    <cfRule type="expression" dxfId="172" priority="12" stopIfTrue="1">
      <formula>MOD(ROW(),2)=0</formula>
    </cfRule>
  </conditionalFormatting>
  <conditionalFormatting sqref="H47">
    <cfRule type="expression" dxfId="171" priority="11" stopIfTrue="1">
      <formula>MOD(ROW(),2)=0</formula>
    </cfRule>
  </conditionalFormatting>
  <conditionalFormatting sqref="H49">
    <cfRule type="expression" dxfId="170" priority="10" stopIfTrue="1">
      <formula>MOD(ROW(),2)=0</formula>
    </cfRule>
  </conditionalFormatting>
  <conditionalFormatting sqref="H49">
    <cfRule type="expression" dxfId="169" priority="9" stopIfTrue="1">
      <formula>MOD(ROW(),2)=0</formula>
    </cfRule>
  </conditionalFormatting>
  <conditionalFormatting sqref="H51">
    <cfRule type="expression" dxfId="168" priority="8" stopIfTrue="1">
      <formula>MOD(ROW(),2)=0</formula>
    </cfRule>
  </conditionalFormatting>
  <conditionalFormatting sqref="H51">
    <cfRule type="expression" dxfId="167" priority="7" stopIfTrue="1">
      <formula>MOD(ROW(),2)=0</formula>
    </cfRule>
  </conditionalFormatting>
  <conditionalFormatting sqref="H53">
    <cfRule type="expression" dxfId="166" priority="6" stopIfTrue="1">
      <formula>MOD(ROW(),2)=0</formula>
    </cfRule>
  </conditionalFormatting>
  <conditionalFormatting sqref="H53">
    <cfRule type="expression" dxfId="165" priority="5" stopIfTrue="1">
      <formula>MOD(ROW(),2)=0</formula>
    </cfRule>
  </conditionalFormatting>
  <conditionalFormatting sqref="H55">
    <cfRule type="expression" dxfId="164" priority="4" stopIfTrue="1">
      <formula>MOD(ROW(),2)=0</formula>
    </cfRule>
  </conditionalFormatting>
  <conditionalFormatting sqref="H55">
    <cfRule type="expression" dxfId="163" priority="3" stopIfTrue="1">
      <formula>MOD(ROW(),2)=0</formula>
    </cfRule>
  </conditionalFormatting>
  <conditionalFormatting sqref="H57">
    <cfRule type="expression" dxfId="162" priority="2" stopIfTrue="1">
      <formula>MOD(ROW(),2)=0</formula>
    </cfRule>
  </conditionalFormatting>
  <conditionalFormatting sqref="H57">
    <cfRule type="expression" dxfId="161" priority="1" stopIfTrue="1">
      <formula>MOD(ROW(),2)=0</formula>
    </cfRule>
  </conditionalFormatting>
  <pageMargins left="0.5" right="0.5" top="1" bottom="0.5" header="0.5" footer="0.5"/>
  <pageSetup orientation="portrait"/>
  <headerFooter alignWithMargins="0">
    <oddHeader>&amp;C&amp;"Arial,Bold"&amp;16JV Figures</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Y198"/>
  <sheetViews>
    <sheetView workbookViewId="0">
      <pane xSplit="1" ySplit="1" topLeftCell="B2" activePane="bottomRight" state="frozen"/>
      <selection pane="topRight" activeCell="C1" sqref="C1"/>
      <selection pane="bottomLeft" activeCell="A3" sqref="A3"/>
      <selection pane="bottomRight" activeCell="J36" sqref="J36"/>
    </sheetView>
  </sheetViews>
  <sheetFormatPr defaultColWidth="9.140625" defaultRowHeight="15.75" x14ac:dyDescent="0.25"/>
  <cols>
    <col min="1" max="1" width="6.28515625" style="2" bestFit="1" customWidth="1"/>
    <col min="2" max="2" width="16.42578125" style="5" customWidth="1"/>
    <col min="3" max="3" width="21.42578125" style="5" bestFit="1" customWidth="1"/>
    <col min="4" max="5" width="12.7109375" style="14" customWidth="1"/>
    <col min="6" max="9" width="12.7109375" style="22" customWidth="1"/>
    <col min="10" max="10" width="12.7109375" style="5" customWidth="1"/>
    <col min="11" max="11" width="12.7109375" style="1" customWidth="1"/>
    <col min="12" max="12" width="2.42578125" style="1" customWidth="1"/>
    <col min="13" max="49" width="8.85546875" customWidth="1"/>
    <col min="50" max="16384" width="9.140625" style="1"/>
  </cols>
  <sheetData>
    <row r="1" spans="1:51" ht="32.25" thickBot="1" x14ac:dyDescent="0.3">
      <c r="A1" s="3" t="s">
        <v>13</v>
      </c>
      <c r="B1" s="33" t="s">
        <v>2</v>
      </c>
      <c r="C1" s="33" t="s">
        <v>12</v>
      </c>
      <c r="D1" s="21" t="s">
        <v>16</v>
      </c>
      <c r="E1" s="21" t="s">
        <v>17</v>
      </c>
      <c r="F1" s="21" t="s">
        <v>8</v>
      </c>
      <c r="G1" s="21" t="s">
        <v>9</v>
      </c>
      <c r="H1" s="21" t="s">
        <v>10</v>
      </c>
      <c r="I1" s="21" t="s">
        <v>11</v>
      </c>
      <c r="J1" s="24" t="s">
        <v>14</v>
      </c>
      <c r="K1" s="21" t="s">
        <v>1</v>
      </c>
    </row>
    <row r="2" spans="1:51" x14ac:dyDescent="0.25">
      <c r="A2" s="4">
        <f>IF(Draw!E2=0,"",Draw!E2)</f>
        <v>1</v>
      </c>
      <c r="B2" s="99" t="s">
        <v>76</v>
      </c>
      <c r="C2" s="32" t="s">
        <v>23</v>
      </c>
      <c r="D2" s="13">
        <f>IF($A2="","",SUM(F2:I2)-J2)</f>
        <v>55.951754385964918</v>
      </c>
      <c r="E2" s="47">
        <f>IF($A2="","",RANK(D2,D$2:D$150))</f>
        <v>23</v>
      </c>
      <c r="F2" s="16">
        <f>IF($A2="","",'Fig 1 Ballet Leg'!H3)</f>
        <v>11.719298245614036</v>
      </c>
      <c r="G2" s="16">
        <f>IF($A2="","",'Fig 2 Barracuda'!H3)</f>
        <v>15.877192982456142</v>
      </c>
      <c r="H2" s="16">
        <f>IF($A2="","",'Fig 3 Neptunus'!H3)</f>
        <v>12.789473684210527</v>
      </c>
      <c r="I2" s="16">
        <f>IF($A2="","",'Fig 4 Walkover'!H3)</f>
        <v>15.565789473684212</v>
      </c>
      <c r="J2" s="7">
        <f>IF($A2="","",'Fig 1 Ballet Leg'!I3+'Fig 2 Barracuda'!I3+'Fig 3 Neptunus'!I3+'Fig 4 Walkover'!I3)</f>
        <v>0</v>
      </c>
      <c r="K2" s="48">
        <f>IF($A2="","",IF(A2="","",VLOOKUP(E2,AX$3:AY$102,2,FALSE)))</f>
        <v>0</v>
      </c>
    </row>
    <row r="3" spans="1:51" x14ac:dyDescent="0.25">
      <c r="A3" s="77">
        <f>IF(Draw!E3=0,"",Draw!E3)</f>
        <v>2</v>
      </c>
      <c r="B3" s="65" t="s">
        <v>104</v>
      </c>
      <c r="C3" s="32" t="s">
        <v>28</v>
      </c>
      <c r="D3" s="78">
        <f t="shared" ref="D3:D4" si="0">IF($A3="","",SUM(F3:I3)-J3)</f>
        <v>54.473684210526322</v>
      </c>
      <c r="E3" s="79">
        <f t="shared" ref="E3:E4" si="1">IF($A3="","",RANK(D3,D$2:D$150))</f>
        <v>33</v>
      </c>
      <c r="F3" s="80">
        <f>IF($A3="","",'Fig 1 Ballet Leg'!H4)</f>
        <v>11.789473684210527</v>
      </c>
      <c r="G3" s="80">
        <f>IF($A3="","",'Fig 2 Barracuda'!H4)</f>
        <v>14.210526315789474</v>
      </c>
      <c r="H3" s="80">
        <f>IF($A3="","",'Fig 3 Neptunus'!H4)</f>
        <v>12.631578947368421</v>
      </c>
      <c r="I3" s="80">
        <f>IF($A3="","",'Fig 4 Walkover'!H4)</f>
        <v>15.842105263157896</v>
      </c>
      <c r="J3" s="81">
        <f>IF($A3="","",'Fig 1 Ballet Leg'!I4+'Fig 2 Barracuda'!I4+'Fig 3 Neptunus'!I4+'Fig 4 Walkover'!I4)</f>
        <v>0</v>
      </c>
      <c r="K3" s="48">
        <f t="shared" ref="K3:K4" si="2">IF($A3="","",IF(A3="","",VLOOKUP(E3,AX$3:AY$102,2,FALSE)))</f>
        <v>0</v>
      </c>
      <c r="AX3" s="1">
        <v>1</v>
      </c>
      <c r="AY3" s="1">
        <v>8</v>
      </c>
    </row>
    <row r="4" spans="1:51" x14ac:dyDescent="0.25">
      <c r="A4" s="4">
        <v>3</v>
      </c>
      <c r="B4" s="65" t="s">
        <v>62</v>
      </c>
      <c r="C4" s="32" t="s">
        <v>23</v>
      </c>
      <c r="D4" s="13">
        <f t="shared" si="0"/>
        <v>55.324561403508781</v>
      </c>
      <c r="E4" s="47">
        <f t="shared" si="1"/>
        <v>26</v>
      </c>
      <c r="F4" s="16">
        <f>IF($A4="","",'Fig 1 Ballet Leg'!H5)</f>
        <v>11.157894736842108</v>
      </c>
      <c r="G4" s="16">
        <f>IF($A4="","",'Fig 2 Barracuda'!H5)</f>
        <v>15.877192982456142</v>
      </c>
      <c r="H4" s="16">
        <f>IF($A4="","",'Fig 3 Neptunus'!H5)</f>
        <v>12.631578947368421</v>
      </c>
      <c r="I4" s="16">
        <f>IF($A4="","",'Fig 4 Walkover'!H5)</f>
        <v>15.657894736842106</v>
      </c>
      <c r="J4" s="7">
        <f>IF($A4="","",'Fig 1 Ballet Leg'!I5+'Fig 2 Barracuda'!I5+'Fig 3 Neptunus'!I5+'Fig 4 Walkover'!I5)</f>
        <v>0</v>
      </c>
      <c r="K4" s="48">
        <f t="shared" si="2"/>
        <v>0</v>
      </c>
      <c r="AX4" s="1">
        <v>2</v>
      </c>
      <c r="AY4" s="1">
        <v>6</v>
      </c>
    </row>
    <row r="5" spans="1:51" x14ac:dyDescent="0.25">
      <c r="A5" s="77">
        <v>4</v>
      </c>
      <c r="B5" s="65" t="s">
        <v>52</v>
      </c>
      <c r="C5" s="32" t="s">
        <v>23</v>
      </c>
      <c r="D5" s="78">
        <f t="shared" ref="D5:D68" si="3">IF($A5="","",SUM(F5:I5)-J5)</f>
        <v>55.15789473684211</v>
      </c>
      <c r="E5" s="79">
        <f t="shared" ref="E5:E68" si="4">IF($A5="","",RANK(D5,D$2:D$150))</f>
        <v>27</v>
      </c>
      <c r="F5" s="80">
        <f>IF($A5="","",'Fig 1 Ballet Leg'!H6)</f>
        <v>11.789473684210527</v>
      </c>
      <c r="G5" s="80">
        <f>IF($A5="","",'Fig 2 Barracuda'!H6)</f>
        <v>15</v>
      </c>
      <c r="H5" s="80">
        <f>IF($A5="","",'Fig 3 Neptunus'!H6)</f>
        <v>13.263157894736842</v>
      </c>
      <c r="I5" s="80">
        <f>IF($A5="","",'Fig 4 Walkover'!H6)</f>
        <v>15.105263157894738</v>
      </c>
      <c r="J5" s="81">
        <f>IF($A5="","",'Fig 1 Ballet Leg'!I6+'Fig 2 Barracuda'!I6+'Fig 3 Neptunus'!I6+'Fig 4 Walkover'!I6)</f>
        <v>0</v>
      </c>
      <c r="K5" s="48">
        <f t="shared" ref="K5:K68" si="5">IF($A5="","",IF(A5="","",VLOOKUP(E5,AX$3:AY$102,2,FALSE)))</f>
        <v>0</v>
      </c>
      <c r="AX5" s="1">
        <v>3</v>
      </c>
      <c r="AY5" s="1">
        <v>5</v>
      </c>
    </row>
    <row r="6" spans="1:51" x14ac:dyDescent="0.25">
      <c r="A6" s="4">
        <v>5</v>
      </c>
      <c r="B6" s="65" t="s">
        <v>58</v>
      </c>
      <c r="C6" s="32" t="s">
        <v>23</v>
      </c>
      <c r="D6" s="13">
        <f t="shared" si="3"/>
        <v>57.048245614035096</v>
      </c>
      <c r="E6" s="47">
        <f t="shared" si="4"/>
        <v>16</v>
      </c>
      <c r="F6" s="16">
        <f>IF($A6="","",'Fig 1 Ballet Leg'!H7)</f>
        <v>12.070175438596493</v>
      </c>
      <c r="G6" s="16">
        <f>IF($A6="","",'Fig 2 Barracuda'!H7)</f>
        <v>14.649122807017545</v>
      </c>
      <c r="H6" s="16">
        <f>IF($A6="","",'Fig 3 Neptunus'!H7)</f>
        <v>14.210526315789474</v>
      </c>
      <c r="I6" s="16">
        <f>IF($A6="","",'Fig 4 Walkover'!H7)</f>
        <v>16.118421052631582</v>
      </c>
      <c r="J6" s="7">
        <f>IF($A6="","",'Fig 1 Ballet Leg'!I7+'Fig 2 Barracuda'!I7+'Fig 3 Neptunus'!I7+'Fig 4 Walkover'!I7)</f>
        <v>0</v>
      </c>
      <c r="K6" s="48">
        <f t="shared" si="5"/>
        <v>0</v>
      </c>
      <c r="AX6" s="1">
        <v>4</v>
      </c>
      <c r="AY6" s="1">
        <v>4</v>
      </c>
    </row>
    <row r="7" spans="1:51" x14ac:dyDescent="0.25">
      <c r="A7" s="77">
        <v>6</v>
      </c>
      <c r="B7" s="65" t="s">
        <v>106</v>
      </c>
      <c r="C7" s="32" t="s">
        <v>28</v>
      </c>
      <c r="D7" s="78">
        <f t="shared" si="3"/>
        <v>53.885964912280699</v>
      </c>
      <c r="E7" s="79">
        <f t="shared" si="4"/>
        <v>36</v>
      </c>
      <c r="F7" s="80">
        <f>IF($A7="","",'Fig 1 Ballet Leg'!H8)</f>
        <v>11.578947368421053</v>
      </c>
      <c r="G7" s="80">
        <f>IF($A7="","",'Fig 2 Barracuda'!H8)</f>
        <v>14.12280701754386</v>
      </c>
      <c r="H7" s="80">
        <f>IF($A7="","",'Fig 3 Neptunus'!H8)</f>
        <v>13.263157894736842</v>
      </c>
      <c r="I7" s="80">
        <f>IF($A7="","",'Fig 4 Walkover'!H8)</f>
        <v>14.921052631578949</v>
      </c>
      <c r="J7" s="81">
        <f>IF($A7="","",'Fig 1 Ballet Leg'!I8+'Fig 2 Barracuda'!I8+'Fig 3 Neptunus'!I8+'Fig 4 Walkover'!I8)</f>
        <v>0</v>
      </c>
      <c r="K7" s="48">
        <f t="shared" si="5"/>
        <v>0</v>
      </c>
      <c r="AX7" s="1">
        <v>5</v>
      </c>
      <c r="AY7" s="1">
        <v>3</v>
      </c>
    </row>
    <row r="8" spans="1:51" x14ac:dyDescent="0.25">
      <c r="A8" s="4">
        <v>7</v>
      </c>
      <c r="B8" s="65" t="s">
        <v>97</v>
      </c>
      <c r="C8" s="32" t="s">
        <v>28</v>
      </c>
      <c r="D8" s="13">
        <f t="shared" si="3"/>
        <v>54.780701754385973</v>
      </c>
      <c r="E8" s="47">
        <f t="shared" si="4"/>
        <v>30</v>
      </c>
      <c r="F8" s="16">
        <f>IF($A8="","",'Fig 1 Ballet Leg'!H9)</f>
        <v>11.228070175438598</v>
      </c>
      <c r="G8" s="16">
        <f>IF($A8="","",'Fig 2 Barracuda'!H9)</f>
        <v>13.684210526315789</v>
      </c>
      <c r="H8" s="16">
        <f>IF($A8="","",'Fig 3 Neptunus'!H9)</f>
        <v>13.657894736842106</v>
      </c>
      <c r="I8" s="16">
        <f>IF($A8="","",'Fig 4 Walkover'!H9)</f>
        <v>16.210526315789476</v>
      </c>
      <c r="J8" s="7">
        <f>IF($A8="","",'Fig 1 Ballet Leg'!I9+'Fig 2 Barracuda'!I9+'Fig 3 Neptunus'!I9+'Fig 4 Walkover'!I9)</f>
        <v>0</v>
      </c>
      <c r="K8" s="48">
        <f t="shared" si="5"/>
        <v>0</v>
      </c>
      <c r="AX8" s="1">
        <v>6</v>
      </c>
      <c r="AY8" s="1">
        <v>2</v>
      </c>
    </row>
    <row r="9" spans="1:51" x14ac:dyDescent="0.25">
      <c r="A9" s="77">
        <v>8</v>
      </c>
      <c r="B9" s="65" t="s">
        <v>70</v>
      </c>
      <c r="C9" s="32" t="s">
        <v>23</v>
      </c>
      <c r="D9" s="78">
        <f t="shared" si="3"/>
        <v>56.21052631578948</v>
      </c>
      <c r="E9" s="79">
        <f t="shared" si="4"/>
        <v>18</v>
      </c>
      <c r="F9" s="80">
        <f>IF($A9="","",'Fig 1 Ballet Leg'!H10)</f>
        <v>11.649122807017546</v>
      </c>
      <c r="G9" s="80">
        <f>IF($A9="","",'Fig 2 Barracuda'!H10)</f>
        <v>14.561403508771932</v>
      </c>
      <c r="H9" s="80">
        <f>IF($A9="","",'Fig 3 Neptunus'!H10)</f>
        <v>13.973684210526317</v>
      </c>
      <c r="I9" s="80">
        <f>IF($A9="","",'Fig 4 Walkover'!H10)</f>
        <v>16.026315789473685</v>
      </c>
      <c r="J9" s="81">
        <f>IF($A9="","",'Fig 1 Ballet Leg'!I10+'Fig 2 Barracuda'!I10+'Fig 3 Neptunus'!I10+'Fig 4 Walkover'!I10)</f>
        <v>0</v>
      </c>
      <c r="K9" s="48">
        <f t="shared" si="5"/>
        <v>0</v>
      </c>
      <c r="AX9" s="1">
        <v>7</v>
      </c>
      <c r="AY9" s="1">
        <v>1</v>
      </c>
    </row>
    <row r="10" spans="1:51" x14ac:dyDescent="0.25">
      <c r="A10" s="4">
        <v>9</v>
      </c>
      <c r="B10" s="65" t="s">
        <v>102</v>
      </c>
      <c r="C10" s="32" t="s">
        <v>28</v>
      </c>
      <c r="D10" s="13">
        <f t="shared" si="3"/>
        <v>49.929824561403514</v>
      </c>
      <c r="E10" s="47">
        <f t="shared" si="4"/>
        <v>49</v>
      </c>
      <c r="F10" s="16">
        <f>IF($A10="","",'Fig 1 Ballet Leg'!H11)</f>
        <v>10.666666666666666</v>
      </c>
      <c r="G10" s="16">
        <f>IF($A10="","",'Fig 2 Barracuda'!H11)</f>
        <v>13.421052631578949</v>
      </c>
      <c r="H10" s="16">
        <f>IF($A10="","",'Fig 3 Neptunus'!H11)</f>
        <v>11.289473684210526</v>
      </c>
      <c r="I10" s="16">
        <f>IF($A10="","",'Fig 4 Walkover'!H11)</f>
        <v>14.552631578947368</v>
      </c>
      <c r="J10" s="7">
        <f>IF($A10="","",'Fig 1 Ballet Leg'!I11+'Fig 2 Barracuda'!I11+'Fig 3 Neptunus'!I11+'Fig 4 Walkover'!I11)</f>
        <v>0</v>
      </c>
      <c r="K10" s="48">
        <f t="shared" si="5"/>
        <v>0</v>
      </c>
      <c r="AX10" s="1">
        <v>8</v>
      </c>
      <c r="AY10" s="1">
        <v>0</v>
      </c>
    </row>
    <row r="11" spans="1:51" x14ac:dyDescent="0.25">
      <c r="A11" s="77">
        <v>10</v>
      </c>
      <c r="B11" s="65" t="s">
        <v>60</v>
      </c>
      <c r="C11" s="32" t="s">
        <v>23</v>
      </c>
      <c r="D11" s="78">
        <f t="shared" si="3"/>
        <v>48.81578947368422</v>
      </c>
      <c r="E11" s="79">
        <f t="shared" si="4"/>
        <v>51</v>
      </c>
      <c r="F11" s="80">
        <f>IF($A11="","",'Fig 1 Ballet Leg'!H12)</f>
        <v>10.245614035087721</v>
      </c>
      <c r="G11" s="80">
        <f>IF($A11="","",'Fig 2 Barracuda'!H12)</f>
        <v>13.070175438596491</v>
      </c>
      <c r="H11" s="80">
        <f>IF($A11="","",'Fig 3 Neptunus'!H12)</f>
        <v>11.131578947368423</v>
      </c>
      <c r="I11" s="80">
        <f>IF($A11="","",'Fig 4 Walkover'!H12)</f>
        <v>14.368421052631581</v>
      </c>
      <c r="J11" s="81">
        <f>IF($A11="","",'Fig 1 Ballet Leg'!I12+'Fig 2 Barracuda'!I12+'Fig 3 Neptunus'!I12+'Fig 4 Walkover'!I12)</f>
        <v>0</v>
      </c>
      <c r="K11" s="48">
        <f t="shared" si="5"/>
        <v>0</v>
      </c>
      <c r="AX11" s="1">
        <v>9</v>
      </c>
      <c r="AY11" s="1">
        <v>0</v>
      </c>
    </row>
    <row r="12" spans="1:51" x14ac:dyDescent="0.25">
      <c r="A12" s="4">
        <v>11</v>
      </c>
      <c r="B12" s="65" t="s">
        <v>67</v>
      </c>
      <c r="C12" s="32" t="s">
        <v>23</v>
      </c>
      <c r="D12" s="13">
        <f t="shared" si="3"/>
        <v>54.035087719298247</v>
      </c>
      <c r="E12" s="47">
        <f t="shared" si="4"/>
        <v>35</v>
      </c>
      <c r="F12" s="16">
        <f>IF($A12="","",'Fig 1 Ballet Leg'!H13)</f>
        <v>11.859649122807019</v>
      </c>
      <c r="G12" s="16">
        <f>IF($A12="","",'Fig 2 Barracuda'!H13)</f>
        <v>14.385964912280702</v>
      </c>
      <c r="H12" s="16">
        <f>IF($A12="","",'Fig 3 Neptunus'!H13)</f>
        <v>12.868421052631581</v>
      </c>
      <c r="I12" s="16">
        <f>IF($A12="","",'Fig 4 Walkover'!H13)</f>
        <v>14.921052631578949</v>
      </c>
      <c r="J12" s="7">
        <f>IF($A12="","",'Fig 1 Ballet Leg'!I13+'Fig 2 Barracuda'!I13+'Fig 3 Neptunus'!I13+'Fig 4 Walkover'!I13)</f>
        <v>0</v>
      </c>
      <c r="K12" s="48">
        <f t="shared" si="5"/>
        <v>0</v>
      </c>
      <c r="AX12" s="1">
        <v>10</v>
      </c>
      <c r="AY12" s="1">
        <v>0</v>
      </c>
    </row>
    <row r="13" spans="1:51" x14ac:dyDescent="0.25">
      <c r="A13" s="77">
        <v>12</v>
      </c>
      <c r="B13" s="65" t="s">
        <v>59</v>
      </c>
      <c r="C13" s="32" t="s">
        <v>23</v>
      </c>
      <c r="D13" s="78">
        <f t="shared" si="3"/>
        <v>54.399122807017548</v>
      </c>
      <c r="E13" s="79">
        <f t="shared" si="4"/>
        <v>34</v>
      </c>
      <c r="F13" s="80">
        <f>IF($A13="","",'Fig 1 Ballet Leg'!H14)</f>
        <v>11.508771929824562</v>
      </c>
      <c r="G13" s="80">
        <f>IF($A13="","",'Fig 2 Barracuda'!H14)</f>
        <v>15.087719298245615</v>
      </c>
      <c r="H13" s="80">
        <f>IF($A13="","",'Fig 3 Neptunus'!H14)</f>
        <v>13.342105263157896</v>
      </c>
      <c r="I13" s="80">
        <f>IF($A13="","",'Fig 4 Walkover'!H14)</f>
        <v>14.460526315789474</v>
      </c>
      <c r="J13" s="81">
        <f>IF($A13="","",'Fig 1 Ballet Leg'!I14+'Fig 2 Barracuda'!I14+'Fig 3 Neptunus'!I14+'Fig 4 Walkover'!I14)</f>
        <v>0</v>
      </c>
      <c r="K13" s="48">
        <f t="shared" si="5"/>
        <v>0</v>
      </c>
      <c r="AX13" s="1">
        <v>11</v>
      </c>
      <c r="AY13" s="1">
        <v>0</v>
      </c>
    </row>
    <row r="14" spans="1:51" x14ac:dyDescent="0.25">
      <c r="A14" s="4">
        <v>13</v>
      </c>
      <c r="B14" s="65" t="s">
        <v>99</v>
      </c>
      <c r="C14" s="32" t="s">
        <v>28</v>
      </c>
      <c r="D14" s="13">
        <f t="shared" si="3"/>
        <v>57.381578947368425</v>
      </c>
      <c r="E14" s="47">
        <f t="shared" si="4"/>
        <v>15</v>
      </c>
      <c r="F14" s="16">
        <f>IF($A14="","",'Fig 1 Ballet Leg'!H15)</f>
        <v>12.280701754385968</v>
      </c>
      <c r="G14" s="16">
        <f>IF($A14="","",'Fig 2 Barracuda'!H15)</f>
        <v>15.087719298245615</v>
      </c>
      <c r="H14" s="16">
        <f>IF($A14="","",'Fig 3 Neptunus'!H15)</f>
        <v>14.447368421052632</v>
      </c>
      <c r="I14" s="16">
        <f>IF($A14="","",'Fig 4 Walkover'!H15)</f>
        <v>15.565789473684212</v>
      </c>
      <c r="J14" s="7">
        <f>IF($A14="","",'Fig 1 Ballet Leg'!I15+'Fig 2 Barracuda'!I15+'Fig 3 Neptunus'!I15+'Fig 4 Walkover'!I15)</f>
        <v>0</v>
      </c>
      <c r="K14" s="48">
        <f t="shared" si="5"/>
        <v>0</v>
      </c>
      <c r="AX14" s="1">
        <v>12</v>
      </c>
      <c r="AY14" s="1">
        <v>0</v>
      </c>
    </row>
    <row r="15" spans="1:51" x14ac:dyDescent="0.25">
      <c r="A15" s="77">
        <v>14</v>
      </c>
      <c r="B15" s="100" t="s">
        <v>89</v>
      </c>
      <c r="C15" s="32" t="s">
        <v>23</v>
      </c>
      <c r="D15" s="78">
        <f t="shared" si="3"/>
        <v>55.75</v>
      </c>
      <c r="E15" s="79">
        <f t="shared" si="4"/>
        <v>24</v>
      </c>
      <c r="F15" s="80">
        <f>IF($A15="","",'Fig 1 Ballet Leg'!H16)</f>
        <v>11.228070175438598</v>
      </c>
      <c r="G15" s="80">
        <f>IF($A15="","",'Fig 2 Barracuda'!H16)</f>
        <v>15.350877192982457</v>
      </c>
      <c r="H15" s="80">
        <f>IF($A15="","",'Fig 3 Neptunus'!H16)</f>
        <v>13.421052631578949</v>
      </c>
      <c r="I15" s="80">
        <f>IF($A15="","",'Fig 4 Walkover'!H16)</f>
        <v>15.750000000000002</v>
      </c>
      <c r="J15" s="81">
        <f>IF($A15="","",'Fig 1 Ballet Leg'!I16+'Fig 2 Barracuda'!I16+'Fig 3 Neptunus'!I16+'Fig 4 Walkover'!I16)</f>
        <v>0</v>
      </c>
      <c r="K15" s="48">
        <f t="shared" si="5"/>
        <v>0</v>
      </c>
      <c r="AX15" s="1">
        <v>13</v>
      </c>
      <c r="AY15" s="1">
        <v>0</v>
      </c>
    </row>
    <row r="16" spans="1:51" x14ac:dyDescent="0.25">
      <c r="A16" s="4">
        <v>15</v>
      </c>
      <c r="B16" s="65" t="s">
        <v>79</v>
      </c>
      <c r="C16" s="32" t="s">
        <v>23</v>
      </c>
      <c r="D16" s="13">
        <f t="shared" si="3"/>
        <v>52.732456140350877</v>
      </c>
      <c r="E16" s="47">
        <f t="shared" si="4"/>
        <v>40</v>
      </c>
      <c r="F16" s="16">
        <f>IF($A16="","",'Fig 1 Ballet Leg'!H17)</f>
        <v>10.666666666666666</v>
      </c>
      <c r="G16" s="16">
        <f>IF($A16="","",'Fig 2 Barracuda'!H17)</f>
        <v>13.947368421052632</v>
      </c>
      <c r="H16" s="16">
        <f>IF($A16="","",'Fig 3 Neptunus'!H17)</f>
        <v>13.105263157894738</v>
      </c>
      <c r="I16" s="16">
        <f>IF($A16="","",'Fig 4 Walkover'!H17)</f>
        <v>15.013157894736844</v>
      </c>
      <c r="J16" s="7">
        <f>IF($A16="","",'Fig 1 Ballet Leg'!I17+'Fig 2 Barracuda'!I17+'Fig 3 Neptunus'!I17+'Fig 4 Walkover'!I17)</f>
        <v>0</v>
      </c>
      <c r="K16" s="48">
        <f t="shared" si="5"/>
        <v>0</v>
      </c>
      <c r="AX16" s="1">
        <v>14</v>
      </c>
      <c r="AY16" s="1">
        <v>0</v>
      </c>
    </row>
    <row r="17" spans="1:51" x14ac:dyDescent="0.25">
      <c r="A17" s="77">
        <v>16</v>
      </c>
      <c r="B17" s="65" t="s">
        <v>98</v>
      </c>
      <c r="C17" s="32" t="s">
        <v>28</v>
      </c>
      <c r="D17" s="78">
        <f t="shared" si="3"/>
        <v>0</v>
      </c>
      <c r="E17" s="79">
        <f t="shared" si="4"/>
        <v>55</v>
      </c>
      <c r="F17" s="80">
        <f>IF($A17="","",'Fig 1 Ballet Leg'!H18)</f>
        <v>0</v>
      </c>
      <c r="G17" s="80">
        <f>IF($A17="","",'Fig 2 Barracuda'!H18)</f>
        <v>0</v>
      </c>
      <c r="H17" s="80">
        <f>IF($A17="","",'Fig 3 Neptunus'!H18)</f>
        <v>0</v>
      </c>
      <c r="I17" s="80">
        <f>IF($A17="","",'Fig 4 Walkover'!H18)</f>
        <v>0</v>
      </c>
      <c r="J17" s="81">
        <f>IF($A17="","",'Fig 1 Ballet Leg'!I18+'Fig 2 Barracuda'!I18+'Fig 3 Neptunus'!I18+'Fig 4 Walkover'!I18)</f>
        <v>0</v>
      </c>
      <c r="K17" s="48">
        <f t="shared" si="5"/>
        <v>0</v>
      </c>
      <c r="AX17" s="1">
        <v>15</v>
      </c>
      <c r="AY17" s="1">
        <v>0</v>
      </c>
    </row>
    <row r="18" spans="1:51" x14ac:dyDescent="0.25">
      <c r="A18" s="4">
        <v>17</v>
      </c>
      <c r="B18" s="65" t="s">
        <v>73</v>
      </c>
      <c r="C18" s="32" t="s">
        <v>23</v>
      </c>
      <c r="D18" s="13">
        <f t="shared" si="3"/>
        <v>56.175438596491233</v>
      </c>
      <c r="E18" s="47">
        <f t="shared" si="4"/>
        <v>19</v>
      </c>
      <c r="F18" s="16">
        <f>IF($A18="","",'Fig 1 Ballet Leg'!H19)</f>
        <v>11.578947368421053</v>
      </c>
      <c r="G18" s="16">
        <f>IF($A18="","",'Fig 2 Barracuda'!H19)</f>
        <v>15.43859649122807</v>
      </c>
      <c r="H18" s="16">
        <f>IF($A18="","",'Fig 3 Neptunus'!H19)</f>
        <v>14.05263157894737</v>
      </c>
      <c r="I18" s="16">
        <f>IF($A18="","",'Fig 4 Walkover'!H19)</f>
        <v>15.105263157894738</v>
      </c>
      <c r="J18" s="7">
        <f>IF($A18="","",'Fig 1 Ballet Leg'!I19+'Fig 2 Barracuda'!I19+'Fig 3 Neptunus'!I19+'Fig 4 Walkover'!I19)</f>
        <v>0</v>
      </c>
      <c r="K18" s="48">
        <f t="shared" si="5"/>
        <v>0</v>
      </c>
      <c r="AX18" s="1">
        <v>16</v>
      </c>
      <c r="AY18" s="1">
        <v>0</v>
      </c>
    </row>
    <row r="19" spans="1:51" x14ac:dyDescent="0.25">
      <c r="A19" s="77">
        <v>18</v>
      </c>
      <c r="B19" s="97" t="s">
        <v>80</v>
      </c>
      <c r="C19" s="32" t="s">
        <v>23</v>
      </c>
      <c r="D19" s="78">
        <f t="shared" si="3"/>
        <v>57.464912280701753</v>
      </c>
      <c r="E19" s="79">
        <f t="shared" si="4"/>
        <v>14</v>
      </c>
      <c r="F19" s="80">
        <f>IF($A19="","",'Fig 1 Ballet Leg'!H20)</f>
        <v>11.789473684210527</v>
      </c>
      <c r="G19" s="80">
        <f>IF($A19="","",'Fig 2 Barracuda'!H20)</f>
        <v>15.175438596491228</v>
      </c>
      <c r="H19" s="80">
        <f>IF($A19="","",'Fig 3 Neptunus'!H20)</f>
        <v>14.289473684210527</v>
      </c>
      <c r="I19" s="80">
        <f>IF($A19="","",'Fig 4 Walkover'!H20)</f>
        <v>16.210526315789476</v>
      </c>
      <c r="J19" s="81">
        <f>IF($A19="","",'Fig 1 Ballet Leg'!I20+'Fig 2 Barracuda'!I20+'Fig 3 Neptunus'!I20+'Fig 4 Walkover'!I20)</f>
        <v>0</v>
      </c>
      <c r="K19" s="48">
        <f t="shared" si="5"/>
        <v>0</v>
      </c>
      <c r="AX19" s="1">
        <v>17</v>
      </c>
      <c r="AY19" s="1">
        <v>0</v>
      </c>
    </row>
    <row r="20" spans="1:51" x14ac:dyDescent="0.25">
      <c r="A20" s="4">
        <v>19</v>
      </c>
      <c r="B20" s="65" t="s">
        <v>66</v>
      </c>
      <c r="C20" s="32" t="s">
        <v>23</v>
      </c>
      <c r="D20" s="13">
        <f t="shared" si="3"/>
        <v>52.80263157894737</v>
      </c>
      <c r="E20" s="47">
        <f t="shared" si="4"/>
        <v>39</v>
      </c>
      <c r="F20" s="16">
        <f>IF($A20="","",'Fig 1 Ballet Leg'!H21)</f>
        <v>11.228070175438598</v>
      </c>
      <c r="G20" s="16">
        <f>IF($A20="","",'Fig 2 Barracuda'!H21)</f>
        <v>14.824561403508774</v>
      </c>
      <c r="H20" s="16">
        <f>IF($A20="","",'Fig 3 Neptunus'!H21)</f>
        <v>12.473684210526317</v>
      </c>
      <c r="I20" s="16">
        <f>IF($A20="","",'Fig 4 Walkover'!H21)</f>
        <v>14.276315789473685</v>
      </c>
      <c r="J20" s="7">
        <f>IF($A20="","",'Fig 1 Ballet Leg'!I21+'Fig 2 Barracuda'!I21+'Fig 3 Neptunus'!I21+'Fig 4 Walkover'!I21)</f>
        <v>0</v>
      </c>
      <c r="K20" s="48">
        <f t="shared" si="5"/>
        <v>0</v>
      </c>
      <c r="AX20" s="1">
        <v>18</v>
      </c>
      <c r="AY20" s="1">
        <v>0</v>
      </c>
    </row>
    <row r="21" spans="1:51" x14ac:dyDescent="0.25">
      <c r="A21" s="77">
        <v>20</v>
      </c>
      <c r="B21" s="100" t="s">
        <v>88</v>
      </c>
      <c r="C21" s="32" t="s">
        <v>23</v>
      </c>
      <c r="D21" s="78">
        <f t="shared" si="3"/>
        <v>53.478070175438603</v>
      </c>
      <c r="E21" s="79">
        <f t="shared" si="4"/>
        <v>37</v>
      </c>
      <c r="F21" s="80">
        <f>IF($A21="","",'Fig 1 Ballet Leg'!H22)</f>
        <v>11.438596491228072</v>
      </c>
      <c r="G21" s="80">
        <f>IF($A21="","",'Fig 2 Barracuda'!H22)</f>
        <v>14.473684210526317</v>
      </c>
      <c r="H21" s="80">
        <f>IF($A21="","",'Fig 3 Neptunus'!H22)</f>
        <v>13.105263157894738</v>
      </c>
      <c r="I21" s="80">
        <f>IF($A21="","",'Fig 4 Walkover'!H22)</f>
        <v>14.460526315789474</v>
      </c>
      <c r="J21" s="81">
        <f>IF($A21="","",'Fig 1 Ballet Leg'!I22+'Fig 2 Barracuda'!I22+'Fig 3 Neptunus'!I22+'Fig 4 Walkover'!I22)</f>
        <v>0</v>
      </c>
      <c r="K21" s="48">
        <f t="shared" si="5"/>
        <v>0</v>
      </c>
      <c r="AX21" s="1">
        <v>19</v>
      </c>
      <c r="AY21" s="1">
        <v>0</v>
      </c>
    </row>
    <row r="22" spans="1:51" x14ac:dyDescent="0.25">
      <c r="A22" s="4">
        <v>21</v>
      </c>
      <c r="B22" s="65" t="s">
        <v>68</v>
      </c>
      <c r="C22" s="32" t="s">
        <v>23</v>
      </c>
      <c r="D22" s="13">
        <f t="shared" si="3"/>
        <v>54.491228070175445</v>
      </c>
      <c r="E22" s="47">
        <f t="shared" si="4"/>
        <v>32</v>
      </c>
      <c r="F22" s="16">
        <f>IF($A22="","",'Fig 1 Ballet Leg'!H23)</f>
        <v>11.508771929824562</v>
      </c>
      <c r="G22" s="16">
        <f>IF($A22="","",'Fig 2 Barracuda'!H23)</f>
        <v>15.350877192982457</v>
      </c>
      <c r="H22" s="16">
        <f>IF($A22="","",'Fig 3 Neptunus'!H23)</f>
        <v>13.263157894736842</v>
      </c>
      <c r="I22" s="16">
        <f>IF($A22="","",'Fig 4 Walkover'!H23)</f>
        <v>14.368421052631581</v>
      </c>
      <c r="J22" s="7">
        <f>IF($A22="","",'Fig 1 Ballet Leg'!I23+'Fig 2 Barracuda'!I23+'Fig 3 Neptunus'!I23+'Fig 4 Walkover'!I23)</f>
        <v>0</v>
      </c>
      <c r="K22" s="48">
        <f t="shared" si="5"/>
        <v>0</v>
      </c>
      <c r="AX22" s="1">
        <v>20</v>
      </c>
      <c r="AY22" s="1">
        <v>0</v>
      </c>
    </row>
    <row r="23" spans="1:51" x14ac:dyDescent="0.25">
      <c r="A23" s="77">
        <v>22</v>
      </c>
      <c r="B23" s="65" t="s">
        <v>90</v>
      </c>
      <c r="C23" s="32" t="s">
        <v>28</v>
      </c>
      <c r="D23" s="78">
        <f t="shared" si="3"/>
        <v>51.008771929824562</v>
      </c>
      <c r="E23" s="79">
        <f t="shared" si="4"/>
        <v>45</v>
      </c>
      <c r="F23" s="80">
        <f>IF($A23="","",'Fig 1 Ballet Leg'!H24)</f>
        <v>10.035087719298247</v>
      </c>
      <c r="G23" s="80">
        <f>IF($A23="","",'Fig 2 Barracuda'!H24)</f>
        <v>13.947368421052632</v>
      </c>
      <c r="H23" s="80">
        <f>IF($A23="","",'Fig 3 Neptunus'!H24)</f>
        <v>12.473684210526317</v>
      </c>
      <c r="I23" s="80">
        <f>IF($A23="","",'Fig 4 Walkover'!H24)</f>
        <v>14.552631578947368</v>
      </c>
      <c r="J23" s="81">
        <f>IF($A23="","",'Fig 1 Ballet Leg'!I24+'Fig 2 Barracuda'!I24+'Fig 3 Neptunus'!I24+'Fig 4 Walkover'!I24)</f>
        <v>0</v>
      </c>
      <c r="K23" s="48">
        <f t="shared" si="5"/>
        <v>0</v>
      </c>
      <c r="AX23" s="1">
        <v>21</v>
      </c>
      <c r="AY23" s="1">
        <v>0</v>
      </c>
    </row>
    <row r="24" spans="1:51" x14ac:dyDescent="0.25">
      <c r="A24" s="4">
        <v>23</v>
      </c>
      <c r="B24" s="97" t="s">
        <v>82</v>
      </c>
      <c r="C24" s="32" t="s">
        <v>23</v>
      </c>
      <c r="D24" s="13">
        <f t="shared" si="3"/>
        <v>61.587719298245617</v>
      </c>
      <c r="E24" s="47">
        <f t="shared" si="4"/>
        <v>5</v>
      </c>
      <c r="F24" s="16">
        <f>IF($A24="","",'Fig 1 Ballet Leg'!H25)</f>
        <v>12.982456140350878</v>
      </c>
      <c r="G24" s="16">
        <f>IF($A24="","",'Fig 2 Barracuda'!H25)</f>
        <v>16.578947368421055</v>
      </c>
      <c r="H24" s="16">
        <f>IF($A24="","",'Fig 3 Neptunus'!H25)</f>
        <v>15.078947368421053</v>
      </c>
      <c r="I24" s="16">
        <f>IF($A24="","",'Fig 4 Walkover'!H25)</f>
        <v>16.947368421052634</v>
      </c>
      <c r="J24" s="7">
        <f>IF($A24="","",'Fig 1 Ballet Leg'!I25+'Fig 2 Barracuda'!I25+'Fig 3 Neptunus'!I25+'Fig 4 Walkover'!I25)</f>
        <v>0</v>
      </c>
      <c r="K24" s="48">
        <f t="shared" si="5"/>
        <v>3</v>
      </c>
      <c r="AX24" s="1">
        <v>22</v>
      </c>
      <c r="AY24" s="1">
        <v>0</v>
      </c>
    </row>
    <row r="25" spans="1:51" x14ac:dyDescent="0.25">
      <c r="A25" s="77">
        <v>24</v>
      </c>
      <c r="B25" s="65" t="s">
        <v>53</v>
      </c>
      <c r="C25" s="32" t="s">
        <v>23</v>
      </c>
      <c r="D25" s="78">
        <f t="shared" si="3"/>
        <v>51.171052631578952</v>
      </c>
      <c r="E25" s="79">
        <f t="shared" si="4"/>
        <v>43</v>
      </c>
      <c r="F25" s="80">
        <f>IF($A25="","",'Fig 1 Ballet Leg'!H26)</f>
        <v>11.578947368421053</v>
      </c>
      <c r="G25" s="80">
        <f>IF($A25="","",'Fig 2 Barracuda'!H26)</f>
        <v>13.421052631578949</v>
      </c>
      <c r="H25" s="80">
        <f>IF($A25="","",'Fig 3 Neptunus'!H26)</f>
        <v>11.526315789473683</v>
      </c>
      <c r="I25" s="80">
        <f>IF($A25="","",'Fig 4 Walkover'!H26)</f>
        <v>14.644736842105265</v>
      </c>
      <c r="J25" s="81">
        <f>IF($A25="","",'Fig 1 Ballet Leg'!I26+'Fig 2 Barracuda'!I26+'Fig 3 Neptunus'!I26+'Fig 4 Walkover'!I26)</f>
        <v>0</v>
      </c>
      <c r="K25" s="48">
        <f t="shared" si="5"/>
        <v>0</v>
      </c>
      <c r="AX25" s="1">
        <v>23</v>
      </c>
      <c r="AY25" s="1">
        <v>0</v>
      </c>
    </row>
    <row r="26" spans="1:51" x14ac:dyDescent="0.25">
      <c r="A26" s="4">
        <v>25</v>
      </c>
      <c r="B26" s="65" t="s">
        <v>91</v>
      </c>
      <c r="C26" s="32" t="s">
        <v>28</v>
      </c>
      <c r="D26" s="13">
        <f t="shared" si="3"/>
        <v>47.070175438596493</v>
      </c>
      <c r="E26" s="47">
        <f t="shared" si="4"/>
        <v>54</v>
      </c>
      <c r="F26" s="16">
        <f>IF($A26="","",'Fig 1 Ballet Leg'!H27)</f>
        <v>10.105263157894738</v>
      </c>
      <c r="G26" s="16">
        <f>IF($A26="","",'Fig 2 Barracuda'!H27)</f>
        <v>12.543859649122806</v>
      </c>
      <c r="H26" s="16">
        <f>IF($A26="","",'Fig 3 Neptunus'!H27)</f>
        <v>10.973684210526317</v>
      </c>
      <c r="I26" s="16">
        <f>IF($A26="","",'Fig 4 Walkover'!H27)</f>
        <v>13.447368421052632</v>
      </c>
      <c r="J26" s="7">
        <f>IF($A26="","",'Fig 1 Ballet Leg'!I27+'Fig 2 Barracuda'!I27+'Fig 3 Neptunus'!I27+'Fig 4 Walkover'!I27)</f>
        <v>0</v>
      </c>
      <c r="K26" s="48">
        <f t="shared" si="5"/>
        <v>0</v>
      </c>
      <c r="AX26" s="1">
        <v>24</v>
      </c>
      <c r="AY26" s="1">
        <v>0</v>
      </c>
    </row>
    <row r="27" spans="1:51" x14ac:dyDescent="0.25">
      <c r="A27" s="77">
        <v>26</v>
      </c>
      <c r="B27" s="100" t="s">
        <v>84</v>
      </c>
      <c r="C27" s="32" t="s">
        <v>23</v>
      </c>
      <c r="D27" s="78">
        <f t="shared" si="3"/>
        <v>61.350877192982459</v>
      </c>
      <c r="E27" s="79">
        <f t="shared" si="4"/>
        <v>6</v>
      </c>
      <c r="F27" s="80">
        <f>IF($A27="","",'Fig 1 Ballet Leg'!H28)</f>
        <v>12.49122807017544</v>
      </c>
      <c r="G27" s="80">
        <f>IF($A27="","",'Fig 2 Barracuda'!H28)</f>
        <v>15.964912280701755</v>
      </c>
      <c r="H27" s="80">
        <f>IF($A27="","",'Fig 3 Neptunus'!H28)</f>
        <v>15.394736842105264</v>
      </c>
      <c r="I27" s="80">
        <f>IF($A27="","",'Fig 4 Walkover'!H28)</f>
        <v>17.5</v>
      </c>
      <c r="J27" s="81">
        <f>IF($A27="","",'Fig 1 Ballet Leg'!I28+'Fig 2 Barracuda'!I28+'Fig 3 Neptunus'!I28+'Fig 4 Walkover'!I28)</f>
        <v>0</v>
      </c>
      <c r="K27" s="48">
        <f t="shared" si="5"/>
        <v>2</v>
      </c>
      <c r="AX27" s="1">
        <v>25</v>
      </c>
      <c r="AY27" s="1">
        <v>0</v>
      </c>
    </row>
    <row r="28" spans="1:51" x14ac:dyDescent="0.25">
      <c r="A28" s="4">
        <v>27</v>
      </c>
      <c r="B28" s="65" t="s">
        <v>75</v>
      </c>
      <c r="C28" s="32" t="s">
        <v>23</v>
      </c>
      <c r="D28" s="13">
        <f t="shared" si="3"/>
        <v>59.899122807017548</v>
      </c>
      <c r="E28" s="47">
        <f t="shared" si="4"/>
        <v>11</v>
      </c>
      <c r="F28" s="16">
        <f>IF($A28="","",'Fig 1 Ballet Leg'!H29)</f>
        <v>11.859649122807019</v>
      </c>
      <c r="G28" s="16">
        <f>IF($A28="","",'Fig 2 Barracuda'!H29)</f>
        <v>16.05263157894737</v>
      </c>
      <c r="H28" s="16">
        <f>IF($A28="","",'Fig 3 Neptunus'!H29)</f>
        <v>14.763157894736842</v>
      </c>
      <c r="I28" s="16">
        <f>IF($A28="","",'Fig 4 Walkover'!H29)</f>
        <v>17.223684210526319</v>
      </c>
      <c r="J28" s="7">
        <f>IF($A28="","",'Fig 1 Ballet Leg'!I29+'Fig 2 Barracuda'!I29+'Fig 3 Neptunus'!I29+'Fig 4 Walkover'!I29)</f>
        <v>0</v>
      </c>
      <c r="K28" s="48">
        <f t="shared" si="5"/>
        <v>0</v>
      </c>
      <c r="AX28" s="1">
        <v>26</v>
      </c>
      <c r="AY28" s="1">
        <v>0</v>
      </c>
    </row>
    <row r="29" spans="1:51" ht="17.25" customHeight="1" x14ac:dyDescent="0.25">
      <c r="A29" s="77">
        <v>28</v>
      </c>
      <c r="B29" s="65" t="s">
        <v>78</v>
      </c>
      <c r="C29" s="32" t="s">
        <v>23</v>
      </c>
      <c r="D29" s="78">
        <f t="shared" si="3"/>
        <v>60.021929824561404</v>
      </c>
      <c r="E29" s="79">
        <f t="shared" si="4"/>
        <v>9</v>
      </c>
      <c r="F29" s="80">
        <f>IF($A29="","",'Fig 1 Ballet Leg'!H30)</f>
        <v>13.05263157894737</v>
      </c>
      <c r="G29" s="80">
        <f>IF($A29="","",'Fig 2 Barracuda'!H30)</f>
        <v>16.140350877192983</v>
      </c>
      <c r="H29" s="80">
        <f>IF($A29="","",'Fig 3 Neptunus'!H30)</f>
        <v>15.078947368421053</v>
      </c>
      <c r="I29" s="80">
        <f>IF($A29="","",'Fig 4 Walkover'!H30)</f>
        <v>15.750000000000002</v>
      </c>
      <c r="J29" s="81">
        <f>IF($A29="","",'Fig 1 Ballet Leg'!I30+'Fig 2 Barracuda'!I30+'Fig 3 Neptunus'!I30+'Fig 4 Walkover'!I30)</f>
        <v>0</v>
      </c>
      <c r="K29" s="48">
        <f t="shared" si="5"/>
        <v>0</v>
      </c>
      <c r="AX29" s="1">
        <v>27</v>
      </c>
      <c r="AY29" s="1">
        <v>0</v>
      </c>
    </row>
    <row r="30" spans="1:51" x14ac:dyDescent="0.25">
      <c r="A30" s="4">
        <v>29</v>
      </c>
      <c r="B30" s="100" t="s">
        <v>87</v>
      </c>
      <c r="C30" s="32" t="s">
        <v>23</v>
      </c>
      <c r="D30" s="13">
        <f t="shared" si="3"/>
        <v>67.925438596491233</v>
      </c>
      <c r="E30" s="47">
        <f t="shared" si="4"/>
        <v>1</v>
      </c>
      <c r="F30" s="16">
        <f>IF($A30="","",'Fig 1 Ballet Leg'!H31)</f>
        <v>14.315789473684212</v>
      </c>
      <c r="G30" s="16">
        <f>IF($A30="","",'Fig 2 Barracuda'!H31)</f>
        <v>17.807017543859651</v>
      </c>
      <c r="H30" s="16">
        <f>IF($A30="","",'Fig 3 Neptunus'!H31)</f>
        <v>16.736842105263161</v>
      </c>
      <c r="I30" s="16">
        <f>IF($A30="","",'Fig 4 Walkover'!H31)</f>
        <v>19.065789473684212</v>
      </c>
      <c r="J30" s="7">
        <f>IF($A30="","",'Fig 1 Ballet Leg'!I31+'Fig 2 Barracuda'!I31+'Fig 3 Neptunus'!I31+'Fig 4 Walkover'!I31)</f>
        <v>0</v>
      </c>
      <c r="K30" s="48">
        <f t="shared" si="5"/>
        <v>8</v>
      </c>
      <c r="AX30" s="1">
        <v>28</v>
      </c>
      <c r="AY30" s="1">
        <v>0</v>
      </c>
    </row>
    <row r="31" spans="1:51" x14ac:dyDescent="0.25">
      <c r="A31" s="77">
        <v>30</v>
      </c>
      <c r="B31" s="65" t="s">
        <v>105</v>
      </c>
      <c r="C31" s="32" t="s">
        <v>28</v>
      </c>
      <c r="D31" s="78">
        <f t="shared" si="3"/>
        <v>54.811403508771932</v>
      </c>
      <c r="E31" s="79">
        <f t="shared" si="4"/>
        <v>29</v>
      </c>
      <c r="F31" s="80">
        <f>IF($A31="","",'Fig 1 Ballet Leg'!H32)</f>
        <v>11.719298245614036</v>
      </c>
      <c r="G31" s="80">
        <f>IF($A31="","",'Fig 2 Barracuda'!H32)</f>
        <v>14.210526315789474</v>
      </c>
      <c r="H31" s="80">
        <f>IF($A31="","",'Fig 3 Neptunus'!H32)</f>
        <v>12.947368421052632</v>
      </c>
      <c r="I31" s="80">
        <f>IF($A31="","",'Fig 4 Walkover'!H32)</f>
        <v>15.934210526315789</v>
      </c>
      <c r="J31" s="81">
        <f>IF($A31="","",'Fig 1 Ballet Leg'!I32+'Fig 2 Barracuda'!I32+'Fig 3 Neptunus'!I32+'Fig 4 Walkover'!I32)</f>
        <v>0</v>
      </c>
      <c r="K31" s="48">
        <f t="shared" si="5"/>
        <v>0</v>
      </c>
      <c r="AX31" s="1">
        <v>29</v>
      </c>
      <c r="AY31" s="1">
        <v>0</v>
      </c>
    </row>
    <row r="32" spans="1:51" x14ac:dyDescent="0.25">
      <c r="A32" s="4">
        <v>31</v>
      </c>
      <c r="B32" s="65" t="s">
        <v>95</v>
      </c>
      <c r="C32" s="32" t="s">
        <v>28</v>
      </c>
      <c r="D32" s="13">
        <f t="shared" si="3"/>
        <v>56.087719298245617</v>
      </c>
      <c r="E32" s="47">
        <f t="shared" si="4"/>
        <v>22</v>
      </c>
      <c r="F32" s="16">
        <f>IF($A32="","",'Fig 1 Ballet Leg'!H33)</f>
        <v>11.578947368421053</v>
      </c>
      <c r="G32" s="16">
        <f>IF($A32="","",'Fig 2 Barracuda'!H33)</f>
        <v>14.035087719298247</v>
      </c>
      <c r="H32" s="16">
        <f>IF($A32="","",'Fig 3 Neptunus'!H33)</f>
        <v>14.447368421052632</v>
      </c>
      <c r="I32" s="16">
        <f>IF($A32="","",'Fig 4 Walkover'!H33)</f>
        <v>16.026315789473685</v>
      </c>
      <c r="J32" s="7">
        <f>IF($A32="","",'Fig 1 Ballet Leg'!I33+'Fig 2 Barracuda'!I33+'Fig 3 Neptunus'!I33+'Fig 4 Walkover'!I33)</f>
        <v>0</v>
      </c>
      <c r="K32" s="48">
        <f t="shared" si="5"/>
        <v>0</v>
      </c>
      <c r="AX32" s="1">
        <v>30</v>
      </c>
      <c r="AY32" s="1">
        <v>0</v>
      </c>
    </row>
    <row r="33" spans="1:51" x14ac:dyDescent="0.25">
      <c r="A33" s="77">
        <v>32</v>
      </c>
      <c r="B33" s="100" t="s">
        <v>83</v>
      </c>
      <c r="C33" s="32" t="s">
        <v>23</v>
      </c>
      <c r="D33" s="78">
        <f t="shared" si="3"/>
        <v>62.653508771929829</v>
      </c>
      <c r="E33" s="79">
        <f t="shared" si="4"/>
        <v>4</v>
      </c>
      <c r="F33" s="80">
        <f>IF($A33="","",'Fig 1 Ballet Leg'!H34)</f>
        <v>12.982456140350878</v>
      </c>
      <c r="G33" s="80">
        <f>IF($A33="","",'Fig 2 Barracuda'!H34)</f>
        <v>16.578947368421055</v>
      </c>
      <c r="H33" s="80">
        <f>IF($A33="","",'Fig 3 Neptunus'!H34)</f>
        <v>15.315789473684212</v>
      </c>
      <c r="I33" s="80">
        <f>IF($A33="","",'Fig 4 Walkover'!H34)</f>
        <v>17.776315789473685</v>
      </c>
      <c r="J33" s="81">
        <f>IF($A33="","",'Fig 1 Ballet Leg'!I34+'Fig 2 Barracuda'!I34+'Fig 3 Neptunus'!I34+'Fig 4 Walkover'!I34)</f>
        <v>0</v>
      </c>
      <c r="K33" s="48">
        <f t="shared" si="5"/>
        <v>4</v>
      </c>
      <c r="AX33" s="1">
        <v>31</v>
      </c>
      <c r="AY33" s="1">
        <v>0</v>
      </c>
    </row>
    <row r="34" spans="1:51" x14ac:dyDescent="0.25">
      <c r="A34" s="4">
        <v>33</v>
      </c>
      <c r="B34" s="65" t="s">
        <v>101</v>
      </c>
      <c r="C34" s="32" t="s">
        <v>28</v>
      </c>
      <c r="D34" s="13">
        <f t="shared" si="3"/>
        <v>50.140350877192986</v>
      </c>
      <c r="E34" s="47">
        <f t="shared" si="4"/>
        <v>48</v>
      </c>
      <c r="F34" s="16">
        <f>IF($A34="","",'Fig 1 Ballet Leg'!H35)</f>
        <v>11.298245614035089</v>
      </c>
      <c r="G34" s="16">
        <f>IF($A34="","",'Fig 2 Barracuda'!H35)</f>
        <v>13.684210526315789</v>
      </c>
      <c r="H34" s="16">
        <f>IF($A34="","",'Fig 3 Neptunus'!H35)</f>
        <v>12.078947368421053</v>
      </c>
      <c r="I34" s="16">
        <f>IF($A34="","",'Fig 4 Walkover'!H35)</f>
        <v>13.078947368421055</v>
      </c>
      <c r="J34" s="7">
        <f>IF($A34="","",'Fig 1 Ballet Leg'!I35+'Fig 2 Barracuda'!I35+'Fig 3 Neptunus'!I35+'Fig 4 Walkover'!I35)</f>
        <v>0</v>
      </c>
      <c r="K34" s="48">
        <f t="shared" si="5"/>
        <v>0</v>
      </c>
      <c r="AX34" s="1">
        <v>32</v>
      </c>
      <c r="AY34" s="1">
        <v>0</v>
      </c>
    </row>
    <row r="35" spans="1:51" x14ac:dyDescent="0.25">
      <c r="A35" s="77">
        <v>34</v>
      </c>
      <c r="B35" s="65" t="s">
        <v>65</v>
      </c>
      <c r="C35" s="32" t="s">
        <v>23</v>
      </c>
      <c r="D35" s="78">
        <f t="shared" si="3"/>
        <v>50.929824561403514</v>
      </c>
      <c r="E35" s="79">
        <f t="shared" si="4"/>
        <v>46</v>
      </c>
      <c r="F35" s="80">
        <f>IF($A35="","",'Fig 1 Ballet Leg'!H36)</f>
        <v>11.017543859649125</v>
      </c>
      <c r="G35" s="80">
        <f>IF($A35="","",'Fig 2 Barracuda'!H36)</f>
        <v>13.596491228070175</v>
      </c>
      <c r="H35" s="80">
        <f>IF($A35="","",'Fig 3 Neptunus'!H36)</f>
        <v>11.763157894736841</v>
      </c>
      <c r="I35" s="80">
        <f>IF($A35="","",'Fig 4 Walkover'!H36)</f>
        <v>14.552631578947368</v>
      </c>
      <c r="J35" s="81">
        <f>IF($A35="","",'Fig 1 Ballet Leg'!I36+'Fig 2 Barracuda'!I36+'Fig 3 Neptunus'!I36+'Fig 4 Walkover'!I36)</f>
        <v>0</v>
      </c>
      <c r="K35" s="48">
        <f t="shared" si="5"/>
        <v>0</v>
      </c>
      <c r="AX35" s="1">
        <v>33</v>
      </c>
      <c r="AY35" s="1">
        <v>0</v>
      </c>
    </row>
    <row r="36" spans="1:51" x14ac:dyDescent="0.25">
      <c r="A36" s="4">
        <v>35</v>
      </c>
      <c r="B36" s="65" t="s">
        <v>54</v>
      </c>
      <c r="C36" s="32" t="s">
        <v>23</v>
      </c>
      <c r="D36" s="13">
        <f t="shared" si="3"/>
        <v>53.478070175438603</v>
      </c>
      <c r="E36" s="47">
        <f t="shared" si="4"/>
        <v>37</v>
      </c>
      <c r="F36" s="16">
        <f>IF($A36="","",'Fig 1 Ballet Leg'!H37)</f>
        <v>11.508771929824562</v>
      </c>
      <c r="G36" s="16">
        <f>IF($A36="","",'Fig 2 Barracuda'!H37)</f>
        <v>15.877192982456142</v>
      </c>
      <c r="H36" s="16">
        <f>IF($A36="","",'Fig 3 Neptunus'!H37)</f>
        <v>12.000000000000002</v>
      </c>
      <c r="I36" s="16">
        <f>IF($A36="","",'Fig 4 Walkover'!H37)</f>
        <v>14.092105263157897</v>
      </c>
      <c r="J36" s="7">
        <f>IF($A36="","",'Fig 1 Ballet Leg'!I37+'Fig 2 Barracuda'!I37+'Fig 3 Neptunus'!I37+'Fig 4 Walkover'!I37)</f>
        <v>0</v>
      </c>
      <c r="K36" s="48">
        <f t="shared" si="5"/>
        <v>0</v>
      </c>
      <c r="AX36" s="1">
        <v>34</v>
      </c>
      <c r="AY36" s="1">
        <v>0</v>
      </c>
    </row>
    <row r="37" spans="1:51" x14ac:dyDescent="0.25">
      <c r="A37" s="77">
        <v>36</v>
      </c>
      <c r="B37" s="65" t="s">
        <v>77</v>
      </c>
      <c r="C37" s="32" t="s">
        <v>23</v>
      </c>
      <c r="D37" s="78">
        <f t="shared" si="3"/>
        <v>54.513157894736842</v>
      </c>
      <c r="E37" s="79">
        <f t="shared" si="4"/>
        <v>31</v>
      </c>
      <c r="F37" s="80">
        <f>IF($A37="","",'Fig 1 Ballet Leg'!H38)</f>
        <v>11.368421052631581</v>
      </c>
      <c r="G37" s="80">
        <f>IF($A37="","",'Fig 2 Barracuda'!H38)</f>
        <v>13.947368421052632</v>
      </c>
      <c r="H37" s="80">
        <f>IF($A37="","",'Fig 3 Neptunus'!H38)</f>
        <v>13.263157894736842</v>
      </c>
      <c r="I37" s="80">
        <f>IF($A37="","",'Fig 4 Walkover'!H38)</f>
        <v>15.934210526315789</v>
      </c>
      <c r="J37" s="81">
        <f>IF($A37="","",'Fig 1 Ballet Leg'!I38+'Fig 2 Barracuda'!I38+'Fig 3 Neptunus'!I38+'Fig 4 Walkover'!I38)</f>
        <v>0</v>
      </c>
      <c r="K37" s="48">
        <f t="shared" si="5"/>
        <v>0</v>
      </c>
      <c r="AX37" s="1">
        <v>35</v>
      </c>
      <c r="AY37" s="1">
        <v>0</v>
      </c>
    </row>
    <row r="38" spans="1:51" x14ac:dyDescent="0.25">
      <c r="A38" s="4">
        <v>37</v>
      </c>
      <c r="B38" s="66" t="s">
        <v>61</v>
      </c>
      <c r="C38" s="32" t="s">
        <v>23</v>
      </c>
      <c r="D38" s="13">
        <f t="shared" si="3"/>
        <v>54.969298245614041</v>
      </c>
      <c r="E38" s="47">
        <f t="shared" si="4"/>
        <v>28</v>
      </c>
      <c r="F38" s="16">
        <f>IF($A38="","",'Fig 1 Ballet Leg'!H39)</f>
        <v>11.719298245614036</v>
      </c>
      <c r="G38" s="16">
        <f>IF($A38="","",'Fig 2 Barracuda'!H39)</f>
        <v>14.210526315789474</v>
      </c>
      <c r="H38" s="16">
        <f>IF($A38="","",'Fig 3 Neptunus'!H39)</f>
        <v>13.657894736842106</v>
      </c>
      <c r="I38" s="16">
        <f>IF($A38="","",'Fig 4 Walkover'!H39)</f>
        <v>15.381578947368423</v>
      </c>
      <c r="J38" s="7">
        <f>IF($A38="","",'Fig 1 Ballet Leg'!I39+'Fig 2 Barracuda'!I39+'Fig 3 Neptunus'!I39+'Fig 4 Walkover'!I39)</f>
        <v>0</v>
      </c>
      <c r="K38" s="48">
        <f t="shared" si="5"/>
        <v>0</v>
      </c>
      <c r="AX38" s="1">
        <v>36</v>
      </c>
      <c r="AY38" s="1">
        <v>0</v>
      </c>
    </row>
    <row r="39" spans="1:51" x14ac:dyDescent="0.25">
      <c r="A39" s="77">
        <v>38</v>
      </c>
      <c r="B39" s="65" t="s">
        <v>55</v>
      </c>
      <c r="C39" s="32" t="s">
        <v>23</v>
      </c>
      <c r="D39" s="78">
        <f t="shared" si="3"/>
        <v>49.714912280701753</v>
      </c>
      <c r="E39" s="79">
        <f t="shared" si="4"/>
        <v>50</v>
      </c>
      <c r="F39" s="80">
        <f>IF($A39="","",'Fig 1 Ballet Leg'!H40)</f>
        <v>10.807017543859651</v>
      </c>
      <c r="G39" s="80">
        <f>IF($A39="","",'Fig 2 Barracuda'!H40)</f>
        <v>13.947368421052632</v>
      </c>
      <c r="H39" s="80">
        <f>IF($A39="","",'Fig 3 Neptunus'!H40)</f>
        <v>12.157894736842106</v>
      </c>
      <c r="I39" s="80">
        <f>IF($A39="","",'Fig 4 Walkover'!H40)</f>
        <v>12.80263157894737</v>
      </c>
      <c r="J39" s="81">
        <f>IF($A39="","",'Fig 1 Ballet Leg'!I40+'Fig 2 Barracuda'!I40+'Fig 3 Neptunus'!I40+'Fig 4 Walkover'!I40)</f>
        <v>0</v>
      </c>
      <c r="K39" s="48">
        <f t="shared" si="5"/>
        <v>0</v>
      </c>
      <c r="AX39" s="1">
        <v>37</v>
      </c>
      <c r="AY39" s="1">
        <v>0</v>
      </c>
    </row>
    <row r="40" spans="1:51" x14ac:dyDescent="0.25">
      <c r="A40" s="4">
        <v>39</v>
      </c>
      <c r="B40" s="65" t="s">
        <v>94</v>
      </c>
      <c r="C40" s="32" t="s">
        <v>28</v>
      </c>
      <c r="D40" s="13">
        <f t="shared" si="3"/>
        <v>56.100877192982452</v>
      </c>
      <c r="E40" s="47">
        <f t="shared" si="4"/>
        <v>21</v>
      </c>
      <c r="F40" s="16">
        <f>IF($A40="","",'Fig 1 Ballet Leg'!H41)</f>
        <v>11.087719298245615</v>
      </c>
      <c r="G40" s="16">
        <f>IF($A40="","",'Fig 2 Barracuda'!H41)</f>
        <v>14.210526315789474</v>
      </c>
      <c r="H40" s="16">
        <f>IF($A40="","",'Fig 3 Neptunus'!H41)</f>
        <v>14.131578947368421</v>
      </c>
      <c r="I40" s="16">
        <f>IF($A40="","",'Fig 4 Walkover'!H41)</f>
        <v>16.671052631578949</v>
      </c>
      <c r="J40" s="7">
        <f>IF($A40="","",'Fig 1 Ballet Leg'!I41+'Fig 2 Barracuda'!I41+'Fig 3 Neptunus'!I41+'Fig 4 Walkover'!I41)</f>
        <v>0</v>
      </c>
      <c r="K40" s="48">
        <f t="shared" si="5"/>
        <v>0</v>
      </c>
      <c r="AX40" s="1">
        <v>38</v>
      </c>
      <c r="AY40" s="1">
        <v>0</v>
      </c>
    </row>
    <row r="41" spans="1:51" x14ac:dyDescent="0.25">
      <c r="A41" s="77">
        <v>40</v>
      </c>
      <c r="B41" s="100" t="s">
        <v>85</v>
      </c>
      <c r="C41" s="32" t="s">
        <v>23</v>
      </c>
      <c r="D41" s="78">
        <f t="shared" si="3"/>
        <v>60.096491228070178</v>
      </c>
      <c r="E41" s="79">
        <f t="shared" si="4"/>
        <v>8</v>
      </c>
      <c r="F41" s="80">
        <f>IF($A41="","",'Fig 1 Ballet Leg'!H42)</f>
        <v>12.56140350877193</v>
      </c>
      <c r="G41" s="80">
        <f>IF($A41="","",'Fig 2 Barracuda'!H42)</f>
        <v>15.6140350877193</v>
      </c>
      <c r="H41" s="80">
        <f>IF($A41="","",'Fig 3 Neptunus'!H42)</f>
        <v>14.605263157894738</v>
      </c>
      <c r="I41" s="80">
        <f>IF($A41="","",'Fig 4 Walkover'!H42)</f>
        <v>17.315789473684209</v>
      </c>
      <c r="J41" s="81">
        <f>IF($A41="","",'Fig 1 Ballet Leg'!I42+'Fig 2 Barracuda'!I42+'Fig 3 Neptunus'!I42+'Fig 4 Walkover'!I42)</f>
        <v>0</v>
      </c>
      <c r="K41" s="48">
        <f t="shared" si="5"/>
        <v>0</v>
      </c>
      <c r="AX41" s="1">
        <v>39</v>
      </c>
      <c r="AY41" s="1">
        <v>0</v>
      </c>
    </row>
    <row r="42" spans="1:51" x14ac:dyDescent="0.25">
      <c r="A42" s="4">
        <v>41</v>
      </c>
      <c r="B42" s="65" t="s">
        <v>69</v>
      </c>
      <c r="C42" s="32" t="s">
        <v>23</v>
      </c>
      <c r="D42" s="13">
        <f t="shared" si="3"/>
        <v>59.223684210526315</v>
      </c>
      <c r="E42" s="47">
        <f t="shared" si="4"/>
        <v>13</v>
      </c>
      <c r="F42" s="16">
        <f>IF($A42="","",'Fig 1 Ballet Leg'!H43)</f>
        <v>11.649122807017546</v>
      </c>
      <c r="G42" s="16">
        <f>IF($A42="","",'Fig 2 Barracuda'!H43)</f>
        <v>16.140350877192983</v>
      </c>
      <c r="H42" s="16">
        <f>IF($A42="","",'Fig 3 Neptunus'!H43)</f>
        <v>14.763157894736842</v>
      </c>
      <c r="I42" s="16">
        <f>IF($A42="","",'Fig 4 Walkover'!H43)</f>
        <v>16.671052631578949</v>
      </c>
      <c r="J42" s="7">
        <f>IF($A42="","",'Fig 1 Ballet Leg'!I43+'Fig 2 Barracuda'!I43+'Fig 3 Neptunus'!I43+'Fig 4 Walkover'!I43)</f>
        <v>0</v>
      </c>
      <c r="K42" s="48">
        <f t="shared" si="5"/>
        <v>0</v>
      </c>
      <c r="AX42" s="1">
        <v>40</v>
      </c>
      <c r="AY42" s="1">
        <v>0</v>
      </c>
    </row>
    <row r="43" spans="1:51" x14ac:dyDescent="0.25">
      <c r="A43" s="77">
        <v>42</v>
      </c>
      <c r="B43" s="65" t="s">
        <v>57</v>
      </c>
      <c r="C43" s="32" t="s">
        <v>23</v>
      </c>
      <c r="D43" s="78">
        <f t="shared" si="3"/>
        <v>56.596491228070178</v>
      </c>
      <c r="E43" s="79">
        <f t="shared" si="4"/>
        <v>17</v>
      </c>
      <c r="F43" s="80">
        <f>IF($A43="","",'Fig 1 Ballet Leg'!H44)</f>
        <v>11.228070175438598</v>
      </c>
      <c r="G43" s="80">
        <f>IF($A43="","",'Fig 2 Barracuda'!H44)</f>
        <v>15.526315789473685</v>
      </c>
      <c r="H43" s="80">
        <f>IF($A43="","",'Fig 3 Neptunus'!H44)</f>
        <v>13.815789473684211</v>
      </c>
      <c r="I43" s="80">
        <f>IF($A43="","",'Fig 4 Walkover'!H44)</f>
        <v>16.026315789473685</v>
      </c>
      <c r="J43" s="81">
        <f>IF($A43="","",'Fig 1 Ballet Leg'!I44+'Fig 2 Barracuda'!I44+'Fig 3 Neptunus'!I44+'Fig 4 Walkover'!I44)</f>
        <v>0</v>
      </c>
      <c r="K43" s="48">
        <f t="shared" si="5"/>
        <v>0</v>
      </c>
      <c r="AX43" s="1">
        <v>41</v>
      </c>
      <c r="AY43" s="1">
        <v>0</v>
      </c>
    </row>
    <row r="44" spans="1:51" x14ac:dyDescent="0.25">
      <c r="A44" s="4">
        <v>43</v>
      </c>
      <c r="B44" s="100" t="s">
        <v>86</v>
      </c>
      <c r="C44" s="32" t="s">
        <v>23</v>
      </c>
      <c r="D44" s="13">
        <f t="shared" si="3"/>
        <v>55.574561403508774</v>
      </c>
      <c r="E44" s="47">
        <f t="shared" si="4"/>
        <v>25</v>
      </c>
      <c r="F44" s="16">
        <f>IF($A44="","",'Fig 1 Ballet Leg'!H45)</f>
        <v>11.298245614035089</v>
      </c>
      <c r="G44" s="16">
        <f>IF($A44="","",'Fig 2 Barracuda'!H45)</f>
        <v>15</v>
      </c>
      <c r="H44" s="16">
        <f>IF($A44="","",'Fig 3 Neptunus'!H45)</f>
        <v>13.342105263157896</v>
      </c>
      <c r="I44" s="16">
        <f>IF($A44="","",'Fig 4 Walkover'!H45)</f>
        <v>15.934210526315789</v>
      </c>
      <c r="J44" s="7">
        <f>IF($A44="","",'Fig 1 Ballet Leg'!I45+'Fig 2 Barracuda'!I45+'Fig 3 Neptunus'!I45+'Fig 4 Walkover'!I45)</f>
        <v>0</v>
      </c>
      <c r="K44" s="48">
        <f t="shared" si="5"/>
        <v>0</v>
      </c>
      <c r="AX44" s="1">
        <v>42</v>
      </c>
      <c r="AY44" s="1">
        <v>0</v>
      </c>
    </row>
    <row r="45" spans="1:51" x14ac:dyDescent="0.25">
      <c r="A45" s="77">
        <v>44</v>
      </c>
      <c r="B45" s="97" t="s">
        <v>81</v>
      </c>
      <c r="C45" s="32" t="s">
        <v>23</v>
      </c>
      <c r="D45" s="78">
        <f t="shared" si="3"/>
        <v>59.978070175438603</v>
      </c>
      <c r="E45" s="79">
        <f t="shared" si="4"/>
        <v>10</v>
      </c>
      <c r="F45" s="80">
        <f>IF($A45="","",'Fig 1 Ballet Leg'!H46)</f>
        <v>12.842105263157896</v>
      </c>
      <c r="G45" s="80">
        <f>IF($A45="","",'Fig 2 Barracuda'!H46)</f>
        <v>15.701754385964913</v>
      </c>
      <c r="H45" s="80">
        <f>IF($A45="","",'Fig 3 Neptunus'!H46)</f>
        <v>14.763157894736842</v>
      </c>
      <c r="I45" s="80">
        <f>IF($A45="","",'Fig 4 Walkover'!H46)</f>
        <v>16.671052631578949</v>
      </c>
      <c r="J45" s="81">
        <f>IF($A45="","",'Fig 1 Ballet Leg'!I46+'Fig 2 Barracuda'!I46+'Fig 3 Neptunus'!I46+'Fig 4 Walkover'!I46)</f>
        <v>0</v>
      </c>
      <c r="K45" s="48">
        <f t="shared" si="5"/>
        <v>0</v>
      </c>
      <c r="AX45" s="1">
        <v>43</v>
      </c>
      <c r="AY45" s="1">
        <v>0</v>
      </c>
    </row>
    <row r="46" spans="1:51" x14ac:dyDescent="0.25">
      <c r="A46" s="4">
        <v>45</v>
      </c>
      <c r="B46" s="101" t="s">
        <v>92</v>
      </c>
      <c r="C46" s="32" t="s">
        <v>28</v>
      </c>
      <c r="D46" s="13">
        <f t="shared" si="3"/>
        <v>51.065789473684212</v>
      </c>
      <c r="E46" s="47">
        <f t="shared" si="4"/>
        <v>44</v>
      </c>
      <c r="F46" s="16">
        <f>IF($A46="","",'Fig 1 Ballet Leg'!H47)</f>
        <v>10.526315789473685</v>
      </c>
      <c r="G46" s="16">
        <f>IF($A46="","",'Fig 2 Barracuda'!H47)</f>
        <v>13.947368421052632</v>
      </c>
      <c r="H46" s="16">
        <f>IF($A46="","",'Fig 3 Neptunus'!H47)</f>
        <v>11.763157894736841</v>
      </c>
      <c r="I46" s="16">
        <f>IF($A46="","",'Fig 4 Walkover'!H47)</f>
        <v>14.828947368421053</v>
      </c>
      <c r="J46" s="7">
        <f>IF($A46="","",'Fig 1 Ballet Leg'!I47+'Fig 2 Barracuda'!I47+'Fig 3 Neptunus'!I47+'Fig 4 Walkover'!I47)</f>
        <v>0</v>
      </c>
      <c r="K46" s="48">
        <f t="shared" si="5"/>
        <v>0</v>
      </c>
      <c r="AX46" s="1">
        <v>44</v>
      </c>
      <c r="AY46" s="1">
        <v>0</v>
      </c>
    </row>
    <row r="47" spans="1:51" x14ac:dyDescent="0.25">
      <c r="A47" s="77">
        <v>46</v>
      </c>
      <c r="B47" s="101" t="s">
        <v>103</v>
      </c>
      <c r="C47" s="32" t="s">
        <v>28</v>
      </c>
      <c r="D47" s="78">
        <f t="shared" si="3"/>
        <v>50.412280701754398</v>
      </c>
      <c r="E47" s="79">
        <f t="shared" si="4"/>
        <v>47</v>
      </c>
      <c r="F47" s="80">
        <f>IF($A47="","",'Fig 1 Ballet Leg'!H48)</f>
        <v>10.736842105263159</v>
      </c>
      <c r="G47" s="80">
        <f>IF($A47="","",'Fig 2 Barracuda'!H48)</f>
        <v>13.333333333333334</v>
      </c>
      <c r="H47" s="80">
        <f>IF($A47="","",'Fig 3 Neptunus'!H48)</f>
        <v>11.605263157894738</v>
      </c>
      <c r="I47" s="80">
        <f>IF($A47="","",'Fig 4 Walkover'!H48)</f>
        <v>14.736842105263161</v>
      </c>
      <c r="J47" s="81">
        <f>IF($A47="","",'Fig 1 Ballet Leg'!I48+'Fig 2 Barracuda'!I48+'Fig 3 Neptunus'!I48+'Fig 4 Walkover'!I48)</f>
        <v>0</v>
      </c>
      <c r="K47" s="48">
        <f t="shared" si="5"/>
        <v>0</v>
      </c>
      <c r="AX47" s="1">
        <v>45</v>
      </c>
      <c r="AY47" s="1">
        <v>0</v>
      </c>
    </row>
    <row r="48" spans="1:51" x14ac:dyDescent="0.25">
      <c r="A48" s="4">
        <v>47</v>
      </c>
      <c r="B48" s="101" t="s">
        <v>56</v>
      </c>
      <c r="C48" s="32" t="s">
        <v>23</v>
      </c>
      <c r="D48" s="13">
        <f t="shared" si="3"/>
        <v>48.807017543859651</v>
      </c>
      <c r="E48" s="47">
        <f t="shared" si="4"/>
        <v>52</v>
      </c>
      <c r="F48" s="16">
        <f>IF($A48="","",'Fig 1 Ballet Leg'!H49)</f>
        <v>9.9649122807017552</v>
      </c>
      <c r="G48" s="16">
        <f>IF($A48="","",'Fig 2 Barracuda'!H49)</f>
        <v>13.947368421052632</v>
      </c>
      <c r="H48" s="16">
        <f>IF($A48="","",'Fig 3 Neptunus'!H49)</f>
        <v>11.447368421052632</v>
      </c>
      <c r="I48" s="16">
        <f>IF($A48="","",'Fig 4 Walkover'!H49)</f>
        <v>13.447368421052632</v>
      </c>
      <c r="J48" s="7">
        <f>IF($A48="","",'Fig 1 Ballet Leg'!I49+'Fig 2 Barracuda'!I49+'Fig 3 Neptunus'!I49+'Fig 4 Walkover'!I49)</f>
        <v>0</v>
      </c>
      <c r="K48" s="48">
        <f t="shared" si="5"/>
        <v>0</v>
      </c>
      <c r="AX48" s="1">
        <v>46</v>
      </c>
      <c r="AY48" s="1">
        <v>0</v>
      </c>
    </row>
    <row r="49" spans="1:51" x14ac:dyDescent="0.25">
      <c r="A49" s="77">
        <v>48</v>
      </c>
      <c r="B49" s="101" t="s">
        <v>72</v>
      </c>
      <c r="C49" s="32" t="s">
        <v>23</v>
      </c>
      <c r="D49" s="78">
        <f t="shared" si="3"/>
        <v>63.94736842105263</v>
      </c>
      <c r="E49" s="79">
        <f t="shared" si="4"/>
        <v>2</v>
      </c>
      <c r="F49" s="80">
        <f>IF($A49="","",'Fig 1 Ballet Leg'!H50)</f>
        <v>14.17543859649123</v>
      </c>
      <c r="G49" s="80">
        <f>IF($A49="","",'Fig 2 Barracuda'!H50)</f>
        <v>17.456140350877192</v>
      </c>
      <c r="H49" s="80">
        <f>IF($A49="","",'Fig 3 Neptunus'!H50)</f>
        <v>15</v>
      </c>
      <c r="I49" s="80">
        <f>IF($A49="","",'Fig 4 Walkover'!H50)</f>
        <v>17.315789473684209</v>
      </c>
      <c r="J49" s="81">
        <f>IF($A49="","",'Fig 1 Ballet Leg'!I50+'Fig 2 Barracuda'!I50+'Fig 3 Neptunus'!I50+'Fig 4 Walkover'!I50)</f>
        <v>0</v>
      </c>
      <c r="K49" s="48">
        <f t="shared" si="5"/>
        <v>6</v>
      </c>
      <c r="AX49" s="1">
        <v>47</v>
      </c>
      <c r="AY49" s="1">
        <v>0</v>
      </c>
    </row>
    <row r="50" spans="1:51" x14ac:dyDescent="0.25">
      <c r="A50" s="4">
        <v>49</v>
      </c>
      <c r="B50" s="101" t="s">
        <v>63</v>
      </c>
      <c r="C50" s="32" t="s">
        <v>23</v>
      </c>
      <c r="D50" s="13">
        <f t="shared" si="3"/>
        <v>51.434210526315795</v>
      </c>
      <c r="E50" s="47">
        <f t="shared" si="4"/>
        <v>42</v>
      </c>
      <c r="F50" s="16">
        <f>IF($A50="","",'Fig 1 Ballet Leg'!H51)</f>
        <v>11.368421052631581</v>
      </c>
      <c r="G50" s="16">
        <f>IF($A50="","",'Fig 2 Barracuda'!H51)</f>
        <v>13.157894736842106</v>
      </c>
      <c r="H50" s="16">
        <f>IF($A50="","",'Fig 3 Neptunus'!H51)</f>
        <v>12.631578947368421</v>
      </c>
      <c r="I50" s="16">
        <f>IF($A50="","",'Fig 4 Walkover'!H51)</f>
        <v>14.276315789473685</v>
      </c>
      <c r="J50" s="7">
        <f>IF($A50="","",'Fig 1 Ballet Leg'!I51+'Fig 2 Barracuda'!I51+'Fig 3 Neptunus'!I51+'Fig 4 Walkover'!I51)</f>
        <v>0</v>
      </c>
      <c r="K50" s="48">
        <f t="shared" si="5"/>
        <v>0</v>
      </c>
      <c r="AX50" s="1">
        <v>48</v>
      </c>
      <c r="AY50" s="1">
        <v>0</v>
      </c>
    </row>
    <row r="51" spans="1:51" x14ac:dyDescent="0.25">
      <c r="A51" s="77">
        <v>50</v>
      </c>
      <c r="B51" s="101" t="s">
        <v>71</v>
      </c>
      <c r="C51" s="32" t="s">
        <v>23</v>
      </c>
      <c r="D51" s="78">
        <f t="shared" si="3"/>
        <v>56.175438596491233</v>
      </c>
      <c r="E51" s="79">
        <f t="shared" si="4"/>
        <v>19</v>
      </c>
      <c r="F51" s="80">
        <f>IF($A51="","",'Fig 1 Ballet Leg'!H52)</f>
        <v>11.719298245614036</v>
      </c>
      <c r="G51" s="80">
        <f>IF($A51="","",'Fig 2 Barracuda'!H52)</f>
        <v>15.087719298245615</v>
      </c>
      <c r="H51" s="80">
        <f>IF($A51="","",'Fig 3 Neptunus'!H52)</f>
        <v>13.894736842105264</v>
      </c>
      <c r="I51" s="80">
        <f>IF($A51="","",'Fig 4 Walkover'!H52)</f>
        <v>15.473684210526317</v>
      </c>
      <c r="J51" s="81">
        <f>IF($A51="","",'Fig 1 Ballet Leg'!I52+'Fig 2 Barracuda'!I52+'Fig 3 Neptunus'!I52+'Fig 4 Walkover'!I52)</f>
        <v>0</v>
      </c>
      <c r="K51" s="48">
        <f t="shared" si="5"/>
        <v>0</v>
      </c>
      <c r="AX51" s="1">
        <v>49</v>
      </c>
      <c r="AY51" s="1">
        <v>0</v>
      </c>
    </row>
    <row r="52" spans="1:51" x14ac:dyDescent="0.25">
      <c r="A52" s="4">
        <v>51</v>
      </c>
      <c r="B52" s="101" t="s">
        <v>100</v>
      </c>
      <c r="C52" s="32" t="s">
        <v>28</v>
      </c>
      <c r="D52" s="13">
        <f t="shared" si="3"/>
        <v>60.162280701754383</v>
      </c>
      <c r="E52" s="47">
        <f t="shared" si="4"/>
        <v>7</v>
      </c>
      <c r="F52" s="16">
        <f>IF($A52="","",'Fig 1 Ballet Leg'!H53)</f>
        <v>12.49122807017544</v>
      </c>
      <c r="G52" s="16">
        <f>IF($A52="","",'Fig 2 Barracuda'!H53)</f>
        <v>15.263157894736842</v>
      </c>
      <c r="H52" s="16">
        <f>IF($A52="","",'Fig 3 Neptunus'!H53)</f>
        <v>15</v>
      </c>
      <c r="I52" s="16">
        <f>IF($A52="","",'Fig 4 Walkover'!H53)</f>
        <v>17.407894736842106</v>
      </c>
      <c r="J52" s="7">
        <f>IF($A52="","",'Fig 1 Ballet Leg'!I53+'Fig 2 Barracuda'!I53+'Fig 3 Neptunus'!I53+'Fig 4 Walkover'!I53)</f>
        <v>0</v>
      </c>
      <c r="K52" s="48">
        <f t="shared" si="5"/>
        <v>1</v>
      </c>
      <c r="AX52" s="1">
        <v>50</v>
      </c>
      <c r="AY52" s="1">
        <v>0</v>
      </c>
    </row>
    <row r="53" spans="1:51" x14ac:dyDescent="0.25">
      <c r="A53" s="77">
        <v>52</v>
      </c>
      <c r="B53" s="101" t="s">
        <v>64</v>
      </c>
      <c r="C53" s="32" t="s">
        <v>23</v>
      </c>
      <c r="D53" s="78">
        <f t="shared" si="3"/>
        <v>51.578947368421055</v>
      </c>
      <c r="E53" s="79">
        <f t="shared" si="4"/>
        <v>41</v>
      </c>
      <c r="F53" s="80">
        <f>IF($A53="","",'Fig 1 Ballet Leg'!H54)</f>
        <v>10.736842105263159</v>
      </c>
      <c r="G53" s="80">
        <f>IF($A53="","",'Fig 2 Barracuda'!H54)</f>
        <v>13.157894736842106</v>
      </c>
      <c r="H53" s="80">
        <f>IF($A53="","",'Fig 3 Neptunus'!H54)</f>
        <v>12.947368421052632</v>
      </c>
      <c r="I53" s="80">
        <f>IF($A53="","",'Fig 4 Walkover'!H54)</f>
        <v>14.736842105263161</v>
      </c>
      <c r="J53" s="81">
        <f>IF($A53="","",'Fig 1 Ballet Leg'!I54+'Fig 2 Barracuda'!I54+'Fig 3 Neptunus'!I54+'Fig 4 Walkover'!I54)</f>
        <v>0</v>
      </c>
      <c r="K53" s="48">
        <f t="shared" si="5"/>
        <v>0</v>
      </c>
      <c r="AX53" s="1">
        <v>51</v>
      </c>
      <c r="AY53" s="1">
        <v>0</v>
      </c>
    </row>
    <row r="54" spans="1:51" x14ac:dyDescent="0.25">
      <c r="A54" s="4">
        <v>53</v>
      </c>
      <c r="B54" s="101" t="s">
        <v>93</v>
      </c>
      <c r="C54" s="32" t="s">
        <v>28</v>
      </c>
      <c r="D54" s="13">
        <f t="shared" si="3"/>
        <v>59.40789473684211</v>
      </c>
      <c r="E54" s="47">
        <f t="shared" si="4"/>
        <v>12</v>
      </c>
      <c r="F54" s="16">
        <f>IF($A54="","",'Fig 1 Ballet Leg'!H55)</f>
        <v>12.49122807017544</v>
      </c>
      <c r="G54" s="16">
        <f>IF($A54="","",'Fig 2 Barracuda'!H55)</f>
        <v>15.350877192982457</v>
      </c>
      <c r="H54" s="16">
        <f>IF($A54="","",'Fig 3 Neptunus'!H55)</f>
        <v>14.526315789473685</v>
      </c>
      <c r="I54" s="16">
        <f>IF($A54="","",'Fig 4 Walkover'!H55)</f>
        <v>17.039473684210527</v>
      </c>
      <c r="J54" s="7">
        <f>IF($A54="","",'Fig 1 Ballet Leg'!I55+'Fig 2 Barracuda'!I55+'Fig 3 Neptunus'!I55+'Fig 4 Walkover'!I55)</f>
        <v>0</v>
      </c>
      <c r="K54" s="48">
        <f t="shared" si="5"/>
        <v>0</v>
      </c>
      <c r="AX54" s="1">
        <v>52</v>
      </c>
      <c r="AY54" s="1">
        <v>0</v>
      </c>
    </row>
    <row r="55" spans="1:51" x14ac:dyDescent="0.25">
      <c r="A55" s="77">
        <v>54</v>
      </c>
      <c r="B55" s="65" t="s">
        <v>74</v>
      </c>
      <c r="C55" s="100" t="s">
        <v>23</v>
      </c>
      <c r="D55" s="78">
        <f t="shared" si="3"/>
        <v>63.798245614035082</v>
      </c>
      <c r="E55" s="79">
        <f t="shared" si="4"/>
        <v>3</v>
      </c>
      <c r="F55" s="80">
        <f>IF($A55="","",'Fig 1 Ballet Leg'!H56)</f>
        <v>13.263157894736844</v>
      </c>
      <c r="G55" s="80">
        <f>IF($A55="","",'Fig 2 Barracuda'!H56)</f>
        <v>16.929824561403507</v>
      </c>
      <c r="H55" s="80">
        <f>IF($A55="","",'Fig 3 Neptunus'!H56)</f>
        <v>15.552631578947372</v>
      </c>
      <c r="I55" s="80">
        <f>IF($A55="","",'Fig 4 Walkover'!H56)</f>
        <v>18.052631578947366</v>
      </c>
      <c r="J55" s="81">
        <f>IF($A55="","",'Fig 1 Ballet Leg'!I56+'Fig 2 Barracuda'!I56+'Fig 3 Neptunus'!I56+'Fig 4 Walkover'!I56)</f>
        <v>0</v>
      </c>
      <c r="K55" s="48">
        <f t="shared" si="5"/>
        <v>5</v>
      </c>
      <c r="AX55" s="1">
        <v>53</v>
      </c>
      <c r="AY55" s="1">
        <v>0</v>
      </c>
    </row>
    <row r="56" spans="1:51" x14ac:dyDescent="0.25">
      <c r="A56" s="4">
        <v>55</v>
      </c>
      <c r="B56" s="100" t="s">
        <v>96</v>
      </c>
      <c r="C56" s="100" t="s">
        <v>28</v>
      </c>
      <c r="D56" s="13">
        <f t="shared" si="3"/>
        <v>47.377192982456137</v>
      </c>
      <c r="E56" s="47">
        <f t="shared" si="4"/>
        <v>53</v>
      </c>
      <c r="F56" s="16">
        <f>IF($A56="","",'Fig 1 Ballet Leg'!H57)</f>
        <v>10.666666666666666</v>
      </c>
      <c r="G56" s="16">
        <f>IF($A56="","",'Fig 2 Barracuda'!H57)</f>
        <v>12.368421052631579</v>
      </c>
      <c r="H56" s="16">
        <f>IF($A56="","",'Fig 3 Neptunus'!H57)</f>
        <v>10.894736842105264</v>
      </c>
      <c r="I56" s="16">
        <f>IF($A56="","",'Fig 4 Walkover'!H57)</f>
        <v>13.447368421052632</v>
      </c>
      <c r="J56" s="7">
        <f>IF($A56="","",'Fig 1 Ballet Leg'!I57+'Fig 2 Barracuda'!I57+'Fig 3 Neptunus'!I57+'Fig 4 Walkover'!I57)</f>
        <v>0</v>
      </c>
      <c r="K56" s="48">
        <f t="shared" si="5"/>
        <v>0</v>
      </c>
      <c r="AX56" s="1">
        <v>54</v>
      </c>
      <c r="AY56" s="1">
        <v>0</v>
      </c>
    </row>
    <row r="57" spans="1:51" x14ac:dyDescent="0.25">
      <c r="A57" s="77"/>
      <c r="B57"/>
      <c r="C57"/>
      <c r="D57" s="78" t="str">
        <f t="shared" si="3"/>
        <v/>
      </c>
      <c r="E57" s="79" t="str">
        <f t="shared" si="4"/>
        <v/>
      </c>
      <c r="F57" s="80" t="str">
        <f>IF($A57="","",'Fig 1 Ballet Leg'!H58)</f>
        <v/>
      </c>
      <c r="G57" s="80" t="str">
        <f>IF($A57="","",'Fig 2 Barracuda'!H58)</f>
        <v/>
      </c>
      <c r="H57" s="80" t="str">
        <f>IF($A57="","",'Fig 3 Neptunus'!H58)</f>
        <v/>
      </c>
      <c r="I57" s="80" t="str">
        <f>IF($A57="","",'Fig 4 Walkover'!H58)</f>
        <v/>
      </c>
      <c r="J57" s="81" t="str">
        <f>IF($A57="","",'Fig 1 Ballet Leg'!I58+'Fig 2 Barracuda'!I58+'Fig 3 Neptunus'!I58+'Fig 4 Walkover'!I58)</f>
        <v/>
      </c>
      <c r="K57" s="48" t="str">
        <f t="shared" si="5"/>
        <v/>
      </c>
      <c r="AX57" s="1">
        <v>55</v>
      </c>
      <c r="AY57" s="1">
        <v>0</v>
      </c>
    </row>
    <row r="58" spans="1:51" x14ac:dyDescent="0.25">
      <c r="A58" s="4"/>
      <c r="B58"/>
      <c r="C58"/>
      <c r="D58" s="13" t="str">
        <f t="shared" si="3"/>
        <v/>
      </c>
      <c r="E58" s="47" t="str">
        <f t="shared" si="4"/>
        <v/>
      </c>
      <c r="F58" s="16" t="str">
        <f>IF($A58="","",'Fig 1 Ballet Leg'!H59)</f>
        <v/>
      </c>
      <c r="G58" s="16" t="str">
        <f>IF($A58="","",'Fig 2 Barracuda'!H59)</f>
        <v/>
      </c>
      <c r="H58" s="16" t="str">
        <f>IF($A58="","",'Fig 3 Neptunus'!H59)</f>
        <v/>
      </c>
      <c r="I58" s="16" t="str">
        <f>IF($A58="","",'Fig 4 Walkover'!H59)</f>
        <v/>
      </c>
      <c r="J58" s="7" t="str">
        <f>IF($A58="","",'Fig 1 Ballet Leg'!I59+'Fig 2 Barracuda'!I59+'Fig 3 Neptunus'!I59+'Fig 4 Walkover'!I59)</f>
        <v/>
      </c>
      <c r="K58" s="48" t="str">
        <f t="shared" si="5"/>
        <v/>
      </c>
      <c r="AX58" s="1">
        <v>56</v>
      </c>
      <c r="AY58" s="1">
        <v>0</v>
      </c>
    </row>
    <row r="59" spans="1:51" x14ac:dyDescent="0.25">
      <c r="A59" s="77"/>
      <c r="B59"/>
      <c r="C59"/>
      <c r="D59" s="78" t="str">
        <f t="shared" si="3"/>
        <v/>
      </c>
      <c r="E59" s="79" t="str">
        <f t="shared" si="4"/>
        <v/>
      </c>
      <c r="F59" s="80" t="str">
        <f>IF($A59="","",'Fig 1 Ballet Leg'!H60)</f>
        <v/>
      </c>
      <c r="G59" s="80" t="str">
        <f>IF($A59="","",'Fig 2 Barracuda'!H60)</f>
        <v/>
      </c>
      <c r="H59" s="80" t="str">
        <f>IF($A59="","",'Fig 3 Neptunus'!H60)</f>
        <v/>
      </c>
      <c r="I59" s="80" t="str">
        <f>IF($A59="","",'Fig 4 Walkover'!H60)</f>
        <v/>
      </c>
      <c r="J59" s="81" t="str">
        <f>IF($A59="","",'Fig 1 Ballet Leg'!I60+'Fig 2 Barracuda'!I60+'Fig 3 Neptunus'!I60+'Fig 4 Walkover'!I60)</f>
        <v/>
      </c>
      <c r="K59" s="48" t="str">
        <f t="shared" si="5"/>
        <v/>
      </c>
      <c r="AX59" s="1">
        <v>57</v>
      </c>
      <c r="AY59" s="1">
        <v>0</v>
      </c>
    </row>
    <row r="60" spans="1:51" x14ac:dyDescent="0.25">
      <c r="A60" s="4"/>
      <c r="B60"/>
      <c r="C60"/>
      <c r="D60" s="13" t="str">
        <f t="shared" si="3"/>
        <v/>
      </c>
      <c r="E60" s="47" t="str">
        <f t="shared" si="4"/>
        <v/>
      </c>
      <c r="F60" s="16" t="str">
        <f>IF($A60="","",'Fig 1 Ballet Leg'!H61)</f>
        <v/>
      </c>
      <c r="G60" s="16" t="str">
        <f>IF($A60="","",'Fig 2 Barracuda'!H61)</f>
        <v/>
      </c>
      <c r="H60" s="16" t="str">
        <f>IF($A60="","",'Fig 3 Neptunus'!H61)</f>
        <v/>
      </c>
      <c r="I60" s="16" t="str">
        <f>IF($A60="","",'Fig 4 Walkover'!H61)</f>
        <v/>
      </c>
      <c r="J60" s="7" t="str">
        <f>IF($A60="","",'Fig 1 Ballet Leg'!I61+'Fig 2 Barracuda'!I61+'Fig 3 Neptunus'!I61+'Fig 4 Walkover'!I61)</f>
        <v/>
      </c>
      <c r="K60" s="48" t="str">
        <f t="shared" si="5"/>
        <v/>
      </c>
      <c r="AX60" s="1">
        <v>58</v>
      </c>
      <c r="AY60" s="1">
        <v>0</v>
      </c>
    </row>
    <row r="61" spans="1:51" x14ac:dyDescent="0.25">
      <c r="A61" s="77"/>
      <c r="B61"/>
      <c r="C61"/>
      <c r="D61" s="78" t="str">
        <f t="shared" si="3"/>
        <v/>
      </c>
      <c r="E61" s="79" t="str">
        <f t="shared" si="4"/>
        <v/>
      </c>
      <c r="F61" s="80" t="str">
        <f>IF($A61="","",'Fig 1 Ballet Leg'!H62)</f>
        <v/>
      </c>
      <c r="G61" s="80" t="str">
        <f>IF($A61="","",'Fig 2 Barracuda'!H62)</f>
        <v/>
      </c>
      <c r="H61" s="80" t="str">
        <f>IF($A61="","",'Fig 3 Neptunus'!H62)</f>
        <v/>
      </c>
      <c r="I61" s="80" t="str">
        <f>IF($A61="","",'Fig 4 Walkover'!H62)</f>
        <v/>
      </c>
      <c r="J61" s="81" t="str">
        <f>IF($A61="","",'Fig 1 Ballet Leg'!I62+'Fig 2 Barracuda'!I62+'Fig 3 Neptunus'!I62+'Fig 4 Walkover'!I62)</f>
        <v/>
      </c>
      <c r="K61" s="48" t="str">
        <f t="shared" si="5"/>
        <v/>
      </c>
      <c r="AX61" s="1">
        <v>59</v>
      </c>
      <c r="AY61" s="1">
        <v>0</v>
      </c>
    </row>
    <row r="62" spans="1:51" x14ac:dyDescent="0.25">
      <c r="A62" s="4"/>
      <c r="B62"/>
      <c r="C62"/>
      <c r="D62" s="13" t="str">
        <f t="shared" si="3"/>
        <v/>
      </c>
      <c r="E62" s="47" t="str">
        <f t="shared" si="4"/>
        <v/>
      </c>
      <c r="F62" s="16" t="str">
        <f>IF($A62="","",'Fig 1 Ballet Leg'!H63)</f>
        <v/>
      </c>
      <c r="G62" s="16" t="str">
        <f>IF($A62="","",'Fig 2 Barracuda'!H63)</f>
        <v/>
      </c>
      <c r="H62" s="16" t="str">
        <f>IF($A62="","",'Fig 3 Neptunus'!H63)</f>
        <v/>
      </c>
      <c r="I62" s="16" t="str">
        <f>IF($A62="","",'Fig 4 Walkover'!H63)</f>
        <v/>
      </c>
      <c r="J62" s="7" t="str">
        <f>IF($A62="","",'Fig 1 Ballet Leg'!I63+'Fig 2 Barracuda'!I63+'Fig 3 Neptunus'!I63+'Fig 4 Walkover'!I63)</f>
        <v/>
      </c>
      <c r="K62" s="48" t="str">
        <f t="shared" si="5"/>
        <v/>
      </c>
      <c r="AX62" s="1">
        <v>60</v>
      </c>
      <c r="AY62" s="1">
        <v>0</v>
      </c>
    </row>
    <row r="63" spans="1:51" x14ac:dyDescent="0.25">
      <c r="A63" s="77"/>
      <c r="B63"/>
      <c r="C63"/>
      <c r="D63" s="78" t="str">
        <f t="shared" si="3"/>
        <v/>
      </c>
      <c r="E63" s="79" t="str">
        <f t="shared" si="4"/>
        <v/>
      </c>
      <c r="F63" s="80" t="str">
        <f>IF($A63="","",'Fig 1 Ballet Leg'!H64)</f>
        <v/>
      </c>
      <c r="G63" s="80" t="str">
        <f>IF($A63="","",'Fig 2 Barracuda'!H64)</f>
        <v/>
      </c>
      <c r="H63" s="80" t="str">
        <f>IF($A63="","",'Fig 3 Neptunus'!H64)</f>
        <v/>
      </c>
      <c r="I63" s="80" t="str">
        <f>IF($A63="","",'Fig 4 Walkover'!H64)</f>
        <v/>
      </c>
      <c r="J63" s="81" t="str">
        <f>IF($A63="","",'Fig 1 Ballet Leg'!I64+'Fig 2 Barracuda'!I64+'Fig 3 Neptunus'!I64+'Fig 4 Walkover'!I64)</f>
        <v/>
      </c>
      <c r="K63" s="48" t="str">
        <f t="shared" si="5"/>
        <v/>
      </c>
      <c r="AX63" s="1">
        <v>61</v>
      </c>
      <c r="AY63" s="1">
        <v>0</v>
      </c>
    </row>
    <row r="64" spans="1:51" x14ac:dyDescent="0.25">
      <c r="A64" s="4"/>
      <c r="B64"/>
      <c r="C64"/>
      <c r="D64" s="13" t="str">
        <f t="shared" si="3"/>
        <v/>
      </c>
      <c r="E64" s="47" t="str">
        <f t="shared" si="4"/>
        <v/>
      </c>
      <c r="F64" s="16" t="str">
        <f>IF($A64="","",'Fig 1 Ballet Leg'!H65)</f>
        <v/>
      </c>
      <c r="G64" s="16" t="str">
        <f>IF($A64="","",'Fig 2 Barracuda'!H65)</f>
        <v/>
      </c>
      <c r="H64" s="16" t="str">
        <f>IF($A64="","",'Fig 3 Neptunus'!H65)</f>
        <v/>
      </c>
      <c r="I64" s="16" t="str">
        <f>IF($A64="","",'Fig 4 Walkover'!H65)</f>
        <v/>
      </c>
      <c r="J64" s="7" t="str">
        <f>IF($A64="","",'Fig 1 Ballet Leg'!I65+'Fig 2 Barracuda'!I65+'Fig 3 Neptunus'!I65+'Fig 4 Walkover'!I65)</f>
        <v/>
      </c>
      <c r="K64" s="48" t="str">
        <f t="shared" si="5"/>
        <v/>
      </c>
      <c r="AX64" s="1">
        <v>62</v>
      </c>
      <c r="AY64" s="1">
        <v>0</v>
      </c>
    </row>
    <row r="65" spans="1:51" x14ac:dyDescent="0.25">
      <c r="A65" s="77"/>
      <c r="B65"/>
      <c r="C65"/>
      <c r="D65" s="78" t="str">
        <f t="shared" si="3"/>
        <v/>
      </c>
      <c r="E65" s="79" t="str">
        <f t="shared" si="4"/>
        <v/>
      </c>
      <c r="F65" s="80" t="str">
        <f>IF($A65="","",'Fig 1 Ballet Leg'!H66)</f>
        <v/>
      </c>
      <c r="G65" s="80" t="str">
        <f>IF($A65="","",'Fig 2 Barracuda'!H66)</f>
        <v/>
      </c>
      <c r="H65" s="80" t="str">
        <f>IF($A65="","",'Fig 3 Neptunus'!H66)</f>
        <v/>
      </c>
      <c r="I65" s="80" t="str">
        <f>IF($A65="","",'Fig 4 Walkover'!H66)</f>
        <v/>
      </c>
      <c r="J65" s="81" t="str">
        <f>IF($A65="","",'Fig 1 Ballet Leg'!I66+'Fig 2 Barracuda'!I66+'Fig 3 Neptunus'!I66+'Fig 4 Walkover'!I66)</f>
        <v/>
      </c>
      <c r="K65" s="48" t="str">
        <f t="shared" si="5"/>
        <v/>
      </c>
      <c r="AX65" s="1">
        <v>63</v>
      </c>
      <c r="AY65" s="1">
        <v>0</v>
      </c>
    </row>
    <row r="66" spans="1:51" x14ac:dyDescent="0.25">
      <c r="A66" s="4"/>
      <c r="B66"/>
      <c r="C66"/>
      <c r="D66" s="13" t="str">
        <f t="shared" si="3"/>
        <v/>
      </c>
      <c r="E66" s="47" t="str">
        <f t="shared" si="4"/>
        <v/>
      </c>
      <c r="F66" s="16" t="str">
        <f>IF($A66="","",'Fig 1 Ballet Leg'!H67)</f>
        <v/>
      </c>
      <c r="G66" s="16" t="str">
        <f>IF($A66="","",'Fig 2 Barracuda'!H67)</f>
        <v/>
      </c>
      <c r="H66" s="16" t="str">
        <f>IF($A66="","",'Fig 3 Neptunus'!H67)</f>
        <v/>
      </c>
      <c r="I66" s="16" t="str">
        <f>IF($A66="","",'Fig 4 Walkover'!H67)</f>
        <v/>
      </c>
      <c r="J66" s="7" t="str">
        <f>IF($A66="","",'Fig 1 Ballet Leg'!I67+'Fig 2 Barracuda'!I67+'Fig 3 Neptunus'!I67+'Fig 4 Walkover'!I67)</f>
        <v/>
      </c>
      <c r="K66" s="48" t="str">
        <f t="shared" si="5"/>
        <v/>
      </c>
      <c r="AX66" s="1">
        <v>64</v>
      </c>
      <c r="AY66" s="1">
        <v>0</v>
      </c>
    </row>
    <row r="67" spans="1:51" x14ac:dyDescent="0.25">
      <c r="A67" s="77"/>
      <c r="B67"/>
      <c r="C67"/>
      <c r="D67" s="78" t="str">
        <f t="shared" si="3"/>
        <v/>
      </c>
      <c r="E67" s="79" t="str">
        <f t="shared" si="4"/>
        <v/>
      </c>
      <c r="F67" s="80" t="str">
        <f>IF($A67="","",'Fig 1 Ballet Leg'!H68)</f>
        <v/>
      </c>
      <c r="G67" s="80" t="str">
        <f>IF($A67="","",'Fig 2 Barracuda'!H68)</f>
        <v/>
      </c>
      <c r="H67" s="80" t="str">
        <f>IF($A67="","",'Fig 3 Neptunus'!H68)</f>
        <v/>
      </c>
      <c r="I67" s="80" t="str">
        <f>IF($A67="","",'Fig 4 Walkover'!H68)</f>
        <v/>
      </c>
      <c r="J67" s="81" t="str">
        <f>IF($A67="","",'Fig 1 Ballet Leg'!I68+'Fig 2 Barracuda'!I68+'Fig 3 Neptunus'!I68+'Fig 4 Walkover'!I68)</f>
        <v/>
      </c>
      <c r="K67" s="48" t="str">
        <f t="shared" si="5"/>
        <v/>
      </c>
      <c r="AX67" s="1">
        <v>65</v>
      </c>
      <c r="AY67" s="1">
        <v>0</v>
      </c>
    </row>
    <row r="68" spans="1:51" x14ac:dyDescent="0.25">
      <c r="A68" s="4"/>
      <c r="B68" s="41"/>
      <c r="C68" s="41"/>
      <c r="D68" s="13" t="str">
        <f t="shared" si="3"/>
        <v/>
      </c>
      <c r="E68" s="47" t="str">
        <f t="shared" si="4"/>
        <v/>
      </c>
      <c r="F68" s="16" t="str">
        <f>IF($A68="","",'Fig 1 Ballet Leg'!H69)</f>
        <v/>
      </c>
      <c r="G68" s="16" t="str">
        <f>IF($A68="","",'Fig 2 Barracuda'!H69)</f>
        <v/>
      </c>
      <c r="H68" s="16" t="str">
        <f>IF($A68="","",'Fig 3 Neptunus'!H69)</f>
        <v/>
      </c>
      <c r="I68" s="16" t="str">
        <f>IF($A68="","",'Fig 4 Walkover'!H69)</f>
        <v/>
      </c>
      <c r="J68" s="7" t="str">
        <f>IF($A68="","",'Fig 1 Ballet Leg'!I69+'Fig 2 Barracuda'!I69+'Fig 3 Neptunus'!I69+'Fig 4 Walkover'!I69)</f>
        <v/>
      </c>
      <c r="K68" s="48" t="str">
        <f t="shared" si="5"/>
        <v/>
      </c>
      <c r="AX68" s="1">
        <v>66</v>
      </c>
      <c r="AY68" s="1">
        <v>0</v>
      </c>
    </row>
    <row r="69" spans="1:51" x14ac:dyDescent="0.25">
      <c r="A69" s="77"/>
      <c r="B69" s="41"/>
      <c r="C69" s="41"/>
      <c r="D69" s="78" t="str">
        <f t="shared" ref="D69:D132" si="6">IF($A69="","",SUM(F69:I69)-J69)</f>
        <v/>
      </c>
      <c r="E69" s="79" t="str">
        <f t="shared" ref="E69:E132" si="7">IF($A69="","",RANK(D69,D$2:D$150))</f>
        <v/>
      </c>
      <c r="F69" s="80" t="str">
        <f>IF($A69="","",'Fig 1 Ballet Leg'!H70)</f>
        <v/>
      </c>
      <c r="G69" s="80" t="str">
        <f>IF($A69="","",'Fig 2 Barracuda'!H70)</f>
        <v/>
      </c>
      <c r="H69" s="80" t="str">
        <f>IF($A69="","",'Fig 3 Neptunus'!H70)</f>
        <v/>
      </c>
      <c r="I69" s="80" t="str">
        <f>IF($A69="","",'Fig 4 Walkover'!H70)</f>
        <v/>
      </c>
      <c r="J69" s="81" t="str">
        <f>IF($A69="","",'Fig 1 Ballet Leg'!I70+'Fig 2 Barracuda'!I70+'Fig 3 Neptunus'!I70+'Fig 4 Walkover'!I70)</f>
        <v/>
      </c>
      <c r="K69" s="48" t="str">
        <f t="shared" ref="K69:K132" si="8">IF($A69="","",IF(A69="","",VLOOKUP(E69,AX$3:AY$102,2,FALSE)))</f>
        <v/>
      </c>
      <c r="AX69" s="1">
        <v>67</v>
      </c>
      <c r="AY69" s="1">
        <v>0</v>
      </c>
    </row>
    <row r="70" spans="1:51" x14ac:dyDescent="0.25">
      <c r="A70" s="4"/>
      <c r="B70" s="41"/>
      <c r="C70" s="41"/>
      <c r="D70" s="13" t="str">
        <f t="shared" si="6"/>
        <v/>
      </c>
      <c r="E70" s="47" t="str">
        <f t="shared" si="7"/>
        <v/>
      </c>
      <c r="F70" s="16" t="str">
        <f>IF($A70="","",'Fig 1 Ballet Leg'!H71)</f>
        <v/>
      </c>
      <c r="G70" s="16" t="str">
        <f>IF($A70="","",'Fig 2 Barracuda'!H71)</f>
        <v/>
      </c>
      <c r="H70" s="16" t="str">
        <f>IF($A70="","",'Fig 3 Neptunus'!H71)</f>
        <v/>
      </c>
      <c r="I70" s="16" t="str">
        <f>IF($A70="","",'Fig 4 Walkover'!H71)</f>
        <v/>
      </c>
      <c r="J70" s="7" t="str">
        <f>IF($A70="","",'Fig 1 Ballet Leg'!I71+'Fig 2 Barracuda'!I71+'Fig 3 Neptunus'!I71+'Fig 4 Walkover'!I71)</f>
        <v/>
      </c>
      <c r="K70" s="48" t="str">
        <f t="shared" si="8"/>
        <v/>
      </c>
      <c r="AX70" s="1">
        <v>68</v>
      </c>
      <c r="AY70" s="1">
        <v>0</v>
      </c>
    </row>
    <row r="71" spans="1:51" x14ac:dyDescent="0.25">
      <c r="A71" s="77"/>
      <c r="B71" s="41"/>
      <c r="C71" s="41"/>
      <c r="D71" s="78" t="str">
        <f t="shared" si="6"/>
        <v/>
      </c>
      <c r="E71" s="79" t="str">
        <f t="shared" si="7"/>
        <v/>
      </c>
      <c r="F71" s="80" t="str">
        <f>IF($A71="","",'Fig 1 Ballet Leg'!H72)</f>
        <v/>
      </c>
      <c r="G71" s="80" t="str">
        <f>IF($A71="","",'Fig 2 Barracuda'!H72)</f>
        <v/>
      </c>
      <c r="H71" s="80" t="str">
        <f>IF($A71="","",'Fig 3 Neptunus'!H72)</f>
        <v/>
      </c>
      <c r="I71" s="80" t="str">
        <f>IF($A71="","",'Fig 4 Walkover'!H72)</f>
        <v/>
      </c>
      <c r="J71" s="81" t="str">
        <f>IF($A71="","",'Fig 1 Ballet Leg'!I72+'Fig 2 Barracuda'!I72+'Fig 3 Neptunus'!I72+'Fig 4 Walkover'!I72)</f>
        <v/>
      </c>
      <c r="K71" s="48" t="str">
        <f t="shared" si="8"/>
        <v/>
      </c>
      <c r="AX71" s="1">
        <v>69</v>
      </c>
      <c r="AY71" s="1">
        <v>0</v>
      </c>
    </row>
    <row r="72" spans="1:51" x14ac:dyDescent="0.25">
      <c r="A72" s="4"/>
      <c r="B72" s="41"/>
      <c r="C72" s="41"/>
      <c r="D72" s="13" t="str">
        <f t="shared" si="6"/>
        <v/>
      </c>
      <c r="E72" s="47" t="str">
        <f t="shared" si="7"/>
        <v/>
      </c>
      <c r="F72" s="16" t="str">
        <f>IF($A72="","",'Fig 1 Ballet Leg'!H73)</f>
        <v/>
      </c>
      <c r="G72" s="16" t="str">
        <f>IF($A72="","",'Fig 2 Barracuda'!H73)</f>
        <v/>
      </c>
      <c r="H72" s="16" t="str">
        <f>IF($A72="","",'Fig 3 Neptunus'!H73)</f>
        <v/>
      </c>
      <c r="I72" s="16" t="str">
        <f>IF($A72="","",'Fig 4 Walkover'!H73)</f>
        <v/>
      </c>
      <c r="J72" s="7" t="str">
        <f>IF($A72="","",'Fig 1 Ballet Leg'!I73+'Fig 2 Barracuda'!I73+'Fig 3 Neptunus'!I73+'Fig 4 Walkover'!I73)</f>
        <v/>
      </c>
      <c r="K72" s="48" t="str">
        <f t="shared" si="8"/>
        <v/>
      </c>
      <c r="AX72" s="1">
        <v>70</v>
      </c>
      <c r="AY72" s="1">
        <v>0</v>
      </c>
    </row>
    <row r="73" spans="1:51" x14ac:dyDescent="0.25">
      <c r="A73" s="77"/>
      <c r="B73" s="41"/>
      <c r="C73" s="41"/>
      <c r="D73" s="78" t="str">
        <f t="shared" si="6"/>
        <v/>
      </c>
      <c r="E73" s="79" t="str">
        <f t="shared" si="7"/>
        <v/>
      </c>
      <c r="F73" s="80" t="str">
        <f>IF($A73="","",'Fig 1 Ballet Leg'!H74)</f>
        <v/>
      </c>
      <c r="G73" s="80" t="str">
        <f>IF($A73="","",'Fig 2 Barracuda'!H74)</f>
        <v/>
      </c>
      <c r="H73" s="80" t="str">
        <f>IF($A73="","",'Fig 3 Neptunus'!H74)</f>
        <v/>
      </c>
      <c r="I73" s="80" t="str">
        <f>IF($A73="","",'Fig 4 Walkover'!H74)</f>
        <v/>
      </c>
      <c r="J73" s="81" t="str">
        <f>IF($A73="","",'Fig 1 Ballet Leg'!I74+'Fig 2 Barracuda'!I74+'Fig 3 Neptunus'!I74+'Fig 4 Walkover'!I74)</f>
        <v/>
      </c>
      <c r="K73" s="48" t="str">
        <f t="shared" si="8"/>
        <v/>
      </c>
      <c r="AX73" s="1">
        <v>71</v>
      </c>
      <c r="AY73" s="1">
        <v>0</v>
      </c>
    </row>
    <row r="74" spans="1:51" x14ac:dyDescent="0.25">
      <c r="A74" s="4"/>
      <c r="B74" s="41"/>
      <c r="C74" s="41"/>
      <c r="D74" s="13" t="str">
        <f t="shared" si="6"/>
        <v/>
      </c>
      <c r="E74" s="47" t="str">
        <f t="shared" si="7"/>
        <v/>
      </c>
      <c r="F74" s="16" t="str">
        <f>IF($A74="","",'Fig 1 Ballet Leg'!H75)</f>
        <v/>
      </c>
      <c r="G74" s="16" t="str">
        <f>IF($A74="","",'Fig 2 Barracuda'!H75)</f>
        <v/>
      </c>
      <c r="H74" s="16" t="str">
        <f>IF($A74="","",'Fig 3 Neptunus'!H75)</f>
        <v/>
      </c>
      <c r="I74" s="16" t="str">
        <f>IF($A74="","",'Fig 4 Walkover'!H75)</f>
        <v/>
      </c>
      <c r="J74" s="7" t="str">
        <f>IF($A74="","",'Fig 1 Ballet Leg'!I75+'Fig 2 Barracuda'!I75+'Fig 3 Neptunus'!I75+'Fig 4 Walkover'!I75)</f>
        <v/>
      </c>
      <c r="K74" s="48" t="str">
        <f t="shared" si="8"/>
        <v/>
      </c>
      <c r="AX74" s="1">
        <v>72</v>
      </c>
      <c r="AY74" s="1">
        <v>0</v>
      </c>
    </row>
    <row r="75" spans="1:51" x14ac:dyDescent="0.25">
      <c r="A75" s="77"/>
      <c r="B75"/>
      <c r="C75"/>
      <c r="D75" s="78" t="str">
        <f t="shared" si="6"/>
        <v/>
      </c>
      <c r="E75" s="79" t="str">
        <f t="shared" si="7"/>
        <v/>
      </c>
      <c r="F75" s="80" t="str">
        <f>IF($A75="","",'Fig 1 Ballet Leg'!H76)</f>
        <v/>
      </c>
      <c r="G75" s="80" t="str">
        <f>IF($A75="","",'Fig 2 Barracuda'!H76)</f>
        <v/>
      </c>
      <c r="H75" s="80" t="str">
        <f>IF($A75="","",'Fig 3 Neptunus'!H76)</f>
        <v/>
      </c>
      <c r="I75" s="80" t="str">
        <f>IF($A75="","",'Fig 4 Walkover'!H76)</f>
        <v/>
      </c>
      <c r="J75" s="81" t="str">
        <f>IF($A75="","",'Fig 1 Ballet Leg'!I76+'Fig 2 Barracuda'!I76+'Fig 3 Neptunus'!I76+'Fig 4 Walkover'!I76)</f>
        <v/>
      </c>
      <c r="K75" s="48" t="str">
        <f t="shared" si="8"/>
        <v/>
      </c>
      <c r="AX75" s="1">
        <v>73</v>
      </c>
      <c r="AY75" s="1">
        <v>0</v>
      </c>
    </row>
    <row r="76" spans="1:51" x14ac:dyDescent="0.25">
      <c r="A76" s="4"/>
      <c r="B76"/>
      <c r="C76"/>
      <c r="D76" s="13" t="str">
        <f t="shared" si="6"/>
        <v/>
      </c>
      <c r="E76" s="47" t="str">
        <f t="shared" si="7"/>
        <v/>
      </c>
      <c r="F76" s="16" t="str">
        <f>IF($A76="","",'Fig 1 Ballet Leg'!H77)</f>
        <v/>
      </c>
      <c r="G76" s="16" t="str">
        <f>IF($A76="","",'Fig 2 Barracuda'!H77)</f>
        <v/>
      </c>
      <c r="H76" s="16" t="str">
        <f>IF($A76="","",'Fig 3 Neptunus'!H77)</f>
        <v/>
      </c>
      <c r="I76" s="16" t="str">
        <f>IF($A76="","",'Fig 4 Walkover'!H77)</f>
        <v/>
      </c>
      <c r="J76" s="7" t="str">
        <f>IF($A76="","",'Fig 1 Ballet Leg'!I77+'Fig 2 Barracuda'!I77+'Fig 3 Neptunus'!I77+'Fig 4 Walkover'!I77)</f>
        <v/>
      </c>
      <c r="K76" s="48" t="str">
        <f t="shared" si="8"/>
        <v/>
      </c>
      <c r="AX76" s="1">
        <v>74</v>
      </c>
      <c r="AY76" s="1">
        <v>0</v>
      </c>
    </row>
    <row r="77" spans="1:51" x14ac:dyDescent="0.25">
      <c r="A77" s="77"/>
      <c r="B77" s="41"/>
      <c r="C77" s="41"/>
      <c r="D77" s="78" t="str">
        <f t="shared" si="6"/>
        <v/>
      </c>
      <c r="E77" s="79" t="str">
        <f t="shared" si="7"/>
        <v/>
      </c>
      <c r="F77" s="80" t="str">
        <f>IF($A77="","",'Fig 1 Ballet Leg'!H78)</f>
        <v/>
      </c>
      <c r="G77" s="80" t="str">
        <f>IF($A77="","",'Fig 2 Barracuda'!H78)</f>
        <v/>
      </c>
      <c r="H77" s="80" t="str">
        <f>IF($A77="","",'Fig 3 Neptunus'!H78)</f>
        <v/>
      </c>
      <c r="I77" s="80" t="str">
        <f>IF($A77="","",'Fig 4 Walkover'!H78)</f>
        <v/>
      </c>
      <c r="J77" s="81" t="str">
        <f>IF($A77="","",'Fig 1 Ballet Leg'!I78+'Fig 2 Barracuda'!I78+'Fig 3 Neptunus'!I78+'Fig 4 Walkover'!I78)</f>
        <v/>
      </c>
      <c r="K77" s="48" t="str">
        <f t="shared" si="8"/>
        <v/>
      </c>
      <c r="AX77" s="1">
        <v>75</v>
      </c>
      <c r="AY77" s="1">
        <v>0</v>
      </c>
    </row>
    <row r="78" spans="1:51" x14ac:dyDescent="0.25">
      <c r="A78" s="4"/>
      <c r="B78"/>
      <c r="C78"/>
      <c r="D78" s="13" t="str">
        <f t="shared" si="6"/>
        <v/>
      </c>
      <c r="E78" s="47" t="str">
        <f t="shared" si="7"/>
        <v/>
      </c>
      <c r="F78" s="16" t="str">
        <f>IF($A78="","",'Fig 1 Ballet Leg'!H79)</f>
        <v/>
      </c>
      <c r="G78" s="16" t="str">
        <f>IF($A78="","",'Fig 2 Barracuda'!H79)</f>
        <v/>
      </c>
      <c r="H78" s="16" t="str">
        <f>IF($A78="","",'Fig 3 Neptunus'!H79)</f>
        <v/>
      </c>
      <c r="I78" s="16" t="str">
        <f>IF($A78="","",'Fig 4 Walkover'!H79)</f>
        <v/>
      </c>
      <c r="J78" s="7" t="str">
        <f>IF($A78="","",'Fig 1 Ballet Leg'!I79+'Fig 2 Barracuda'!I79+'Fig 3 Neptunus'!I79+'Fig 4 Walkover'!I79)</f>
        <v/>
      </c>
      <c r="K78" s="48" t="str">
        <f t="shared" si="8"/>
        <v/>
      </c>
      <c r="AX78" s="1">
        <v>76</v>
      </c>
      <c r="AY78" s="1">
        <v>0</v>
      </c>
    </row>
    <row r="79" spans="1:51" x14ac:dyDescent="0.25">
      <c r="A79" s="77"/>
      <c r="B79"/>
      <c r="C79"/>
      <c r="D79" s="78" t="str">
        <f t="shared" si="6"/>
        <v/>
      </c>
      <c r="E79" s="79" t="str">
        <f t="shared" si="7"/>
        <v/>
      </c>
      <c r="F79" s="80" t="str">
        <f>IF($A79="","",'Fig 1 Ballet Leg'!H80)</f>
        <v/>
      </c>
      <c r="G79" s="80" t="str">
        <f>IF($A79="","",'Fig 2 Barracuda'!H80)</f>
        <v/>
      </c>
      <c r="H79" s="80" t="str">
        <f>IF($A79="","",'Fig 3 Neptunus'!H80)</f>
        <v/>
      </c>
      <c r="I79" s="80" t="str">
        <f>IF($A79="","",'Fig 4 Walkover'!H80)</f>
        <v/>
      </c>
      <c r="J79" s="81" t="str">
        <f>IF($A79="","",'Fig 1 Ballet Leg'!I80+'Fig 2 Barracuda'!I80+'Fig 3 Neptunus'!I80+'Fig 4 Walkover'!I80)</f>
        <v/>
      </c>
      <c r="K79" s="48" t="str">
        <f t="shared" si="8"/>
        <v/>
      </c>
      <c r="AX79" s="1">
        <v>77</v>
      </c>
      <c r="AY79" s="1">
        <v>0</v>
      </c>
    </row>
    <row r="80" spans="1:51" x14ac:dyDescent="0.25">
      <c r="A80" s="4"/>
      <c r="B80"/>
      <c r="C80"/>
      <c r="D80" s="13" t="str">
        <f t="shared" si="6"/>
        <v/>
      </c>
      <c r="E80" s="47" t="str">
        <f t="shared" si="7"/>
        <v/>
      </c>
      <c r="F80" s="16" t="str">
        <f>IF($A80="","",'Fig 1 Ballet Leg'!H81)</f>
        <v/>
      </c>
      <c r="G80" s="16" t="str">
        <f>IF($A80="","",'Fig 2 Barracuda'!H81)</f>
        <v/>
      </c>
      <c r="H80" s="16" t="str">
        <f>IF($A80="","",'Fig 3 Neptunus'!H81)</f>
        <v/>
      </c>
      <c r="I80" s="16" t="str">
        <f>IF($A80="","",'Fig 4 Walkover'!H81)</f>
        <v/>
      </c>
      <c r="J80" s="7" t="str">
        <f>IF($A80="","",'Fig 1 Ballet Leg'!I81+'Fig 2 Barracuda'!I81+'Fig 3 Neptunus'!I81+'Fig 4 Walkover'!I81)</f>
        <v/>
      </c>
      <c r="K80" s="48" t="str">
        <f t="shared" si="8"/>
        <v/>
      </c>
      <c r="AX80" s="1">
        <v>78</v>
      </c>
      <c r="AY80" s="1">
        <v>0</v>
      </c>
    </row>
    <row r="81" spans="1:51" x14ac:dyDescent="0.25">
      <c r="A81" s="77"/>
      <c r="B81"/>
      <c r="C81"/>
      <c r="D81" s="78" t="str">
        <f t="shared" si="6"/>
        <v/>
      </c>
      <c r="E81" s="79" t="str">
        <f t="shared" si="7"/>
        <v/>
      </c>
      <c r="F81" s="80" t="str">
        <f>IF($A81="","",'Fig 1 Ballet Leg'!H82)</f>
        <v/>
      </c>
      <c r="G81" s="80" t="str">
        <f>IF($A81="","",'Fig 2 Barracuda'!H82)</f>
        <v/>
      </c>
      <c r="H81" s="80" t="str">
        <f>IF($A81="","",'Fig 3 Neptunus'!H82)</f>
        <v/>
      </c>
      <c r="I81" s="80" t="str">
        <f>IF($A81="","",'Fig 4 Walkover'!H82)</f>
        <v/>
      </c>
      <c r="J81" s="81" t="str">
        <f>IF($A81="","",'Fig 1 Ballet Leg'!I82+'Fig 2 Barracuda'!I82+'Fig 3 Neptunus'!I82+'Fig 4 Walkover'!I82)</f>
        <v/>
      </c>
      <c r="K81" s="48" t="str">
        <f t="shared" si="8"/>
        <v/>
      </c>
      <c r="AX81" s="1">
        <v>79</v>
      </c>
      <c r="AY81" s="1">
        <v>0</v>
      </c>
    </row>
    <row r="82" spans="1:51" x14ac:dyDescent="0.25">
      <c r="A82" s="4"/>
      <c r="B82"/>
      <c r="C82"/>
      <c r="D82" s="13" t="str">
        <f t="shared" si="6"/>
        <v/>
      </c>
      <c r="E82" s="47" t="str">
        <f t="shared" si="7"/>
        <v/>
      </c>
      <c r="F82" s="16" t="str">
        <f>IF($A82="","",'Fig 1 Ballet Leg'!H83)</f>
        <v/>
      </c>
      <c r="G82" s="16" t="str">
        <f>IF($A82="","",'Fig 2 Barracuda'!H83)</f>
        <v/>
      </c>
      <c r="H82" s="16" t="str">
        <f>IF($A82="","",'Fig 3 Neptunus'!H83)</f>
        <v/>
      </c>
      <c r="I82" s="16" t="str">
        <f>IF($A82="","",'Fig 4 Walkover'!H83)</f>
        <v/>
      </c>
      <c r="J82" s="7" t="str">
        <f>IF($A82="","",'Fig 1 Ballet Leg'!I83+'Fig 2 Barracuda'!I83+'Fig 3 Neptunus'!I83+'Fig 4 Walkover'!I83)</f>
        <v/>
      </c>
      <c r="K82" s="48" t="str">
        <f t="shared" si="8"/>
        <v/>
      </c>
      <c r="AX82" s="1">
        <v>80</v>
      </c>
      <c r="AY82" s="1">
        <v>0</v>
      </c>
    </row>
    <row r="83" spans="1:51" x14ac:dyDescent="0.25">
      <c r="A83" s="77"/>
      <c r="B83"/>
      <c r="C83"/>
      <c r="D83" s="78" t="str">
        <f t="shared" si="6"/>
        <v/>
      </c>
      <c r="E83" s="79" t="str">
        <f t="shared" si="7"/>
        <v/>
      </c>
      <c r="F83" s="80" t="str">
        <f>IF($A83="","",'Fig 1 Ballet Leg'!H84)</f>
        <v/>
      </c>
      <c r="G83" s="80" t="str">
        <f>IF($A83="","",'Fig 2 Barracuda'!H84)</f>
        <v/>
      </c>
      <c r="H83" s="80" t="str">
        <f>IF($A83="","",'Fig 3 Neptunus'!H84)</f>
        <v/>
      </c>
      <c r="I83" s="80" t="str">
        <f>IF($A83="","",'Fig 4 Walkover'!H84)</f>
        <v/>
      </c>
      <c r="J83" s="81" t="str">
        <f>IF($A83="","",'Fig 1 Ballet Leg'!I84+'Fig 2 Barracuda'!I84+'Fig 3 Neptunus'!I84+'Fig 4 Walkover'!I84)</f>
        <v/>
      </c>
      <c r="K83" s="48" t="str">
        <f t="shared" si="8"/>
        <v/>
      </c>
      <c r="AX83" s="1">
        <v>81</v>
      </c>
      <c r="AY83" s="1">
        <v>0</v>
      </c>
    </row>
    <row r="84" spans="1:51" x14ac:dyDescent="0.25">
      <c r="A84" s="4"/>
      <c r="B84" s="41"/>
      <c r="C84" s="41"/>
      <c r="D84" s="13" t="str">
        <f t="shared" si="6"/>
        <v/>
      </c>
      <c r="E84" s="47" t="str">
        <f t="shared" si="7"/>
        <v/>
      </c>
      <c r="F84" s="16" t="str">
        <f>IF($A84="","",'Fig 1 Ballet Leg'!H85)</f>
        <v/>
      </c>
      <c r="G84" s="16" t="str">
        <f>IF($A84="","",'Fig 2 Barracuda'!H85)</f>
        <v/>
      </c>
      <c r="H84" s="16" t="str">
        <f>IF($A84="","",'Fig 3 Neptunus'!H85)</f>
        <v/>
      </c>
      <c r="I84" s="16" t="str">
        <f>IF($A84="","",'Fig 4 Walkover'!H85)</f>
        <v/>
      </c>
      <c r="J84" s="7" t="str">
        <f>IF($A84="","",'Fig 1 Ballet Leg'!I85+'Fig 2 Barracuda'!I85+'Fig 3 Neptunus'!I85+'Fig 4 Walkover'!I85)</f>
        <v/>
      </c>
      <c r="K84" s="48" t="str">
        <f t="shared" si="8"/>
        <v/>
      </c>
      <c r="AX84" s="1">
        <v>82</v>
      </c>
      <c r="AY84" s="1">
        <v>0</v>
      </c>
    </row>
    <row r="85" spans="1:51" x14ac:dyDescent="0.25">
      <c r="A85" s="77"/>
      <c r="B85" s="41"/>
      <c r="C85" s="41"/>
      <c r="D85" s="78" t="str">
        <f t="shared" si="6"/>
        <v/>
      </c>
      <c r="E85" s="79" t="str">
        <f t="shared" si="7"/>
        <v/>
      </c>
      <c r="F85" s="80" t="str">
        <f>IF($A85="","",'Fig 1 Ballet Leg'!H86)</f>
        <v/>
      </c>
      <c r="G85" s="80" t="str">
        <f>IF($A85="","",'Fig 2 Barracuda'!H86)</f>
        <v/>
      </c>
      <c r="H85" s="80" t="str">
        <f>IF($A85="","",'Fig 3 Neptunus'!H86)</f>
        <v/>
      </c>
      <c r="I85" s="80" t="str">
        <f>IF($A85="","",'Fig 4 Walkover'!H86)</f>
        <v/>
      </c>
      <c r="J85" s="81" t="str">
        <f>IF($A85="","",'Fig 1 Ballet Leg'!I86+'Fig 2 Barracuda'!I86+'Fig 3 Neptunus'!I86+'Fig 4 Walkover'!I86)</f>
        <v/>
      </c>
      <c r="K85" s="48" t="str">
        <f t="shared" si="8"/>
        <v/>
      </c>
      <c r="AX85" s="1">
        <v>83</v>
      </c>
      <c r="AY85" s="1">
        <v>0</v>
      </c>
    </row>
    <row r="86" spans="1:51" x14ac:dyDescent="0.25">
      <c r="A86" s="4"/>
      <c r="B86" s="41"/>
      <c r="C86" s="41"/>
      <c r="D86" s="13" t="str">
        <f t="shared" si="6"/>
        <v/>
      </c>
      <c r="E86" s="47" t="str">
        <f t="shared" si="7"/>
        <v/>
      </c>
      <c r="F86" s="16" t="str">
        <f>IF($A86="","",'Fig 1 Ballet Leg'!H87)</f>
        <v/>
      </c>
      <c r="G86" s="16" t="str">
        <f>IF($A86="","",'Fig 2 Barracuda'!H87)</f>
        <v/>
      </c>
      <c r="H86" s="16" t="str">
        <f>IF($A86="","",'Fig 3 Neptunus'!H87)</f>
        <v/>
      </c>
      <c r="I86" s="16" t="str">
        <f>IF($A86="","",'Fig 4 Walkover'!H87)</f>
        <v/>
      </c>
      <c r="J86" s="7" t="str">
        <f>IF($A86="","",'Fig 1 Ballet Leg'!I87+'Fig 2 Barracuda'!I87+'Fig 3 Neptunus'!I87+'Fig 4 Walkover'!I87)</f>
        <v/>
      </c>
      <c r="K86" s="48" t="str">
        <f t="shared" si="8"/>
        <v/>
      </c>
      <c r="AX86" s="1">
        <v>84</v>
      </c>
      <c r="AY86" s="1">
        <v>0</v>
      </c>
    </row>
    <row r="87" spans="1:51" x14ac:dyDescent="0.25">
      <c r="A87" s="77"/>
      <c r="B87" s="41"/>
      <c r="C87" s="41"/>
      <c r="D87" s="78" t="str">
        <f t="shared" si="6"/>
        <v/>
      </c>
      <c r="E87" s="79" t="str">
        <f t="shared" si="7"/>
        <v/>
      </c>
      <c r="F87" s="80" t="str">
        <f>IF($A87="","",'Fig 1 Ballet Leg'!H88)</f>
        <v/>
      </c>
      <c r="G87" s="80" t="str">
        <f>IF($A87="","",'Fig 2 Barracuda'!H88)</f>
        <v/>
      </c>
      <c r="H87" s="80" t="str">
        <f>IF($A87="","",'Fig 3 Neptunus'!H88)</f>
        <v/>
      </c>
      <c r="I87" s="80" t="str">
        <f>IF($A87="","",'Fig 4 Walkover'!H88)</f>
        <v/>
      </c>
      <c r="J87" s="81" t="str">
        <f>IF($A87="","",'Fig 1 Ballet Leg'!I88+'Fig 2 Barracuda'!I88+'Fig 3 Neptunus'!I88+'Fig 4 Walkover'!I88)</f>
        <v/>
      </c>
      <c r="K87" s="48" t="str">
        <f t="shared" si="8"/>
        <v/>
      </c>
      <c r="AX87" s="1">
        <v>85</v>
      </c>
      <c r="AY87" s="1">
        <v>0</v>
      </c>
    </row>
    <row r="88" spans="1:51" x14ac:dyDescent="0.25">
      <c r="A88" s="4"/>
      <c r="B88" s="41"/>
      <c r="C88" s="41"/>
      <c r="D88" s="13" t="str">
        <f t="shared" si="6"/>
        <v/>
      </c>
      <c r="E88" s="47" t="str">
        <f t="shared" si="7"/>
        <v/>
      </c>
      <c r="F88" s="16" t="str">
        <f>IF($A88="","",'Fig 1 Ballet Leg'!H89)</f>
        <v/>
      </c>
      <c r="G88" s="16" t="str">
        <f>IF($A88="","",'Fig 2 Barracuda'!H89)</f>
        <v/>
      </c>
      <c r="H88" s="16" t="str">
        <f>IF($A88="","",'Fig 3 Neptunus'!H89)</f>
        <v/>
      </c>
      <c r="I88" s="16" t="str">
        <f>IF($A88="","",'Fig 4 Walkover'!H89)</f>
        <v/>
      </c>
      <c r="J88" s="7" t="str">
        <f>IF($A88="","",'Fig 1 Ballet Leg'!I89+'Fig 2 Barracuda'!I89+'Fig 3 Neptunus'!I89+'Fig 4 Walkover'!I89)</f>
        <v/>
      </c>
      <c r="K88" s="48" t="str">
        <f t="shared" si="8"/>
        <v/>
      </c>
      <c r="AX88" s="1">
        <v>86</v>
      </c>
      <c r="AY88" s="1">
        <v>0</v>
      </c>
    </row>
    <row r="89" spans="1:51" x14ac:dyDescent="0.25">
      <c r="A89" s="77"/>
      <c r="B89" s="41"/>
      <c r="C89" s="41"/>
      <c r="D89" s="78" t="str">
        <f t="shared" si="6"/>
        <v/>
      </c>
      <c r="E89" s="79" t="str">
        <f t="shared" si="7"/>
        <v/>
      </c>
      <c r="F89" s="80" t="str">
        <f>IF($A89="","",'Fig 1 Ballet Leg'!H90)</f>
        <v/>
      </c>
      <c r="G89" s="80" t="str">
        <f>IF($A89="","",'Fig 2 Barracuda'!H90)</f>
        <v/>
      </c>
      <c r="H89" s="80" t="str">
        <f>IF($A89="","",'Fig 3 Neptunus'!H90)</f>
        <v/>
      </c>
      <c r="I89" s="80" t="str">
        <f>IF($A89="","",'Fig 4 Walkover'!H90)</f>
        <v/>
      </c>
      <c r="J89" s="81" t="str">
        <f>IF($A89="","",'Fig 1 Ballet Leg'!I90+'Fig 2 Barracuda'!I90+'Fig 3 Neptunus'!I90+'Fig 4 Walkover'!I90)</f>
        <v/>
      </c>
      <c r="K89" s="48" t="str">
        <f t="shared" si="8"/>
        <v/>
      </c>
      <c r="AX89" s="1">
        <v>87</v>
      </c>
      <c r="AY89" s="1">
        <v>0</v>
      </c>
    </row>
    <row r="90" spans="1:51" x14ac:dyDescent="0.25">
      <c r="A90" s="4"/>
      <c r="B90" s="41"/>
      <c r="C90" s="41"/>
      <c r="D90" s="13" t="str">
        <f t="shared" si="6"/>
        <v/>
      </c>
      <c r="E90" s="47" t="str">
        <f t="shared" si="7"/>
        <v/>
      </c>
      <c r="F90" s="16" t="str">
        <f>IF($A90="","",'Fig 1 Ballet Leg'!H91)</f>
        <v/>
      </c>
      <c r="G90" s="16" t="str">
        <f>IF($A90="","",'Fig 2 Barracuda'!H91)</f>
        <v/>
      </c>
      <c r="H90" s="16" t="str">
        <f>IF($A90="","",'Fig 3 Neptunus'!H91)</f>
        <v/>
      </c>
      <c r="I90" s="16" t="str">
        <f>IF($A90="","",'Fig 4 Walkover'!H91)</f>
        <v/>
      </c>
      <c r="J90" s="7" t="str">
        <f>IF($A90="","",'Fig 1 Ballet Leg'!I91+'Fig 2 Barracuda'!I91+'Fig 3 Neptunus'!I91+'Fig 4 Walkover'!I91)</f>
        <v/>
      </c>
      <c r="K90" s="48" t="str">
        <f t="shared" si="8"/>
        <v/>
      </c>
      <c r="AX90" s="1">
        <v>88</v>
      </c>
      <c r="AY90" s="1">
        <v>0</v>
      </c>
    </row>
    <row r="91" spans="1:51" x14ac:dyDescent="0.25">
      <c r="A91" s="77"/>
      <c r="B91" s="41"/>
      <c r="C91" s="41"/>
      <c r="D91" s="78" t="str">
        <f t="shared" si="6"/>
        <v/>
      </c>
      <c r="E91" s="79" t="str">
        <f t="shared" si="7"/>
        <v/>
      </c>
      <c r="F91" s="80" t="str">
        <f>IF($A91="","",'Fig 1 Ballet Leg'!H92)</f>
        <v/>
      </c>
      <c r="G91" s="80" t="str">
        <f>IF($A91="","",'Fig 2 Barracuda'!H92)</f>
        <v/>
      </c>
      <c r="H91" s="80" t="str">
        <f>IF($A91="","",'Fig 3 Neptunus'!H92)</f>
        <v/>
      </c>
      <c r="I91" s="80" t="str">
        <f>IF($A91="","",'Fig 4 Walkover'!H92)</f>
        <v/>
      </c>
      <c r="J91" s="81" t="str">
        <f>IF($A91="","",'Fig 1 Ballet Leg'!I92+'Fig 2 Barracuda'!I92+'Fig 3 Neptunus'!I92+'Fig 4 Walkover'!I92)</f>
        <v/>
      </c>
      <c r="K91" s="48" t="str">
        <f t="shared" si="8"/>
        <v/>
      </c>
      <c r="AX91" s="1">
        <v>89</v>
      </c>
      <c r="AY91" s="1">
        <v>0</v>
      </c>
    </row>
    <row r="92" spans="1:51" x14ac:dyDescent="0.25">
      <c r="A92" s="4"/>
      <c r="B92"/>
      <c r="C92"/>
      <c r="D92" s="13" t="str">
        <f t="shared" si="6"/>
        <v/>
      </c>
      <c r="E92" s="47" t="str">
        <f t="shared" si="7"/>
        <v/>
      </c>
      <c r="F92" s="16" t="str">
        <f>IF($A92="","",'Fig 1 Ballet Leg'!H93)</f>
        <v/>
      </c>
      <c r="G92" s="16" t="str">
        <f>IF($A92="","",'Fig 2 Barracuda'!H93)</f>
        <v/>
      </c>
      <c r="H92" s="16" t="str">
        <f>IF($A92="","",'Fig 3 Neptunus'!H93)</f>
        <v/>
      </c>
      <c r="I92" s="16" t="str">
        <f>IF($A92="","",'Fig 4 Walkover'!H93)</f>
        <v/>
      </c>
      <c r="J92" s="7" t="str">
        <f>IF($A92="","",'Fig 1 Ballet Leg'!I93+'Fig 2 Barracuda'!I93+'Fig 3 Neptunus'!I93+'Fig 4 Walkover'!I93)</f>
        <v/>
      </c>
      <c r="K92" s="48" t="str">
        <f t="shared" si="8"/>
        <v/>
      </c>
      <c r="AX92" s="1">
        <v>90</v>
      </c>
      <c r="AY92" s="1">
        <v>0</v>
      </c>
    </row>
    <row r="93" spans="1:51" x14ac:dyDescent="0.25">
      <c r="A93" s="77"/>
      <c r="B93"/>
      <c r="C93"/>
      <c r="D93" s="78" t="str">
        <f t="shared" si="6"/>
        <v/>
      </c>
      <c r="E93" s="79" t="str">
        <f t="shared" si="7"/>
        <v/>
      </c>
      <c r="F93" s="80" t="str">
        <f>IF($A93="","",'Fig 1 Ballet Leg'!H94)</f>
        <v/>
      </c>
      <c r="G93" s="80" t="str">
        <f>IF($A93="","",'Fig 2 Barracuda'!H94)</f>
        <v/>
      </c>
      <c r="H93" s="80" t="str">
        <f>IF($A93="","",'Fig 3 Neptunus'!H94)</f>
        <v/>
      </c>
      <c r="I93" s="80" t="str">
        <f>IF($A93="","",'Fig 4 Walkover'!H94)</f>
        <v/>
      </c>
      <c r="J93" s="81" t="str">
        <f>IF($A93="","",'Fig 1 Ballet Leg'!I94+'Fig 2 Barracuda'!I94+'Fig 3 Neptunus'!I94+'Fig 4 Walkover'!I94)</f>
        <v/>
      </c>
      <c r="K93" s="48" t="str">
        <f t="shared" si="8"/>
        <v/>
      </c>
      <c r="AX93" s="1">
        <v>91</v>
      </c>
      <c r="AY93" s="1">
        <v>0</v>
      </c>
    </row>
    <row r="94" spans="1:51" x14ac:dyDescent="0.25">
      <c r="A94" s="4"/>
      <c r="B94"/>
      <c r="C94"/>
      <c r="D94" s="13" t="str">
        <f t="shared" si="6"/>
        <v/>
      </c>
      <c r="E94" s="47" t="str">
        <f t="shared" si="7"/>
        <v/>
      </c>
      <c r="F94" s="16" t="str">
        <f>IF($A94="","",'Fig 1 Ballet Leg'!H95)</f>
        <v/>
      </c>
      <c r="G94" s="16" t="str">
        <f>IF($A94="","",'Fig 2 Barracuda'!H95)</f>
        <v/>
      </c>
      <c r="H94" s="16" t="str">
        <f>IF($A94="","",'Fig 3 Neptunus'!H95)</f>
        <v/>
      </c>
      <c r="I94" s="16" t="str">
        <f>IF($A94="","",'Fig 4 Walkover'!H95)</f>
        <v/>
      </c>
      <c r="J94" s="7" t="str">
        <f>IF($A94="","",'Fig 1 Ballet Leg'!I95+'Fig 2 Barracuda'!I95+'Fig 3 Neptunus'!I95+'Fig 4 Walkover'!I95)</f>
        <v/>
      </c>
      <c r="K94" s="48" t="str">
        <f t="shared" si="8"/>
        <v/>
      </c>
      <c r="AX94" s="1">
        <v>92</v>
      </c>
      <c r="AY94" s="1">
        <v>0</v>
      </c>
    </row>
    <row r="95" spans="1:51" x14ac:dyDescent="0.25">
      <c r="A95" s="77"/>
      <c r="B95"/>
      <c r="C95"/>
      <c r="D95" s="78" t="str">
        <f t="shared" si="6"/>
        <v/>
      </c>
      <c r="E95" s="79" t="str">
        <f t="shared" si="7"/>
        <v/>
      </c>
      <c r="F95" s="80" t="str">
        <f>IF($A95="","",'Fig 1 Ballet Leg'!H96)</f>
        <v/>
      </c>
      <c r="G95" s="80" t="str">
        <f>IF($A95="","",'Fig 2 Barracuda'!H96)</f>
        <v/>
      </c>
      <c r="H95" s="80" t="str">
        <f>IF($A95="","",'Fig 3 Neptunus'!H96)</f>
        <v/>
      </c>
      <c r="I95" s="80" t="str">
        <f>IF($A95="","",'Fig 4 Walkover'!H96)</f>
        <v/>
      </c>
      <c r="J95" s="81" t="str">
        <f>IF($A95="","",'Fig 1 Ballet Leg'!I96+'Fig 2 Barracuda'!I96+'Fig 3 Neptunus'!I96+'Fig 4 Walkover'!I96)</f>
        <v/>
      </c>
      <c r="K95" s="48" t="str">
        <f t="shared" si="8"/>
        <v/>
      </c>
      <c r="AX95" s="1">
        <v>93</v>
      </c>
      <c r="AY95" s="1">
        <v>0</v>
      </c>
    </row>
    <row r="96" spans="1:51" x14ac:dyDescent="0.25">
      <c r="A96" s="4"/>
      <c r="B96"/>
      <c r="C96"/>
      <c r="D96" s="13" t="str">
        <f t="shared" si="6"/>
        <v/>
      </c>
      <c r="E96" s="47" t="str">
        <f t="shared" si="7"/>
        <v/>
      </c>
      <c r="F96" s="16" t="str">
        <f>IF($A96="","",'Fig 1 Ballet Leg'!H97)</f>
        <v/>
      </c>
      <c r="G96" s="16" t="str">
        <f>IF($A96="","",'Fig 2 Barracuda'!H97)</f>
        <v/>
      </c>
      <c r="H96" s="16" t="str">
        <f>IF($A96="","",'Fig 3 Neptunus'!H97)</f>
        <v/>
      </c>
      <c r="I96" s="16" t="str">
        <f>IF($A96="","",'Fig 4 Walkover'!H97)</f>
        <v/>
      </c>
      <c r="J96" s="7" t="str">
        <f>IF($A96="","",'Fig 1 Ballet Leg'!I97+'Fig 2 Barracuda'!I97+'Fig 3 Neptunus'!I97+'Fig 4 Walkover'!I97)</f>
        <v/>
      </c>
      <c r="K96" s="48" t="str">
        <f t="shared" si="8"/>
        <v/>
      </c>
      <c r="AX96" s="1">
        <v>94</v>
      </c>
      <c r="AY96" s="1">
        <v>0</v>
      </c>
    </row>
    <row r="97" spans="1:51" x14ac:dyDescent="0.25">
      <c r="A97" s="77"/>
      <c r="B97"/>
      <c r="C97"/>
      <c r="D97" s="78" t="str">
        <f t="shared" si="6"/>
        <v/>
      </c>
      <c r="E97" s="79" t="str">
        <f t="shared" si="7"/>
        <v/>
      </c>
      <c r="F97" s="80" t="str">
        <f>IF($A97="","",'Fig 1 Ballet Leg'!H98)</f>
        <v/>
      </c>
      <c r="G97" s="80" t="str">
        <f>IF($A97="","",'Fig 2 Barracuda'!H98)</f>
        <v/>
      </c>
      <c r="H97" s="80" t="str">
        <f>IF($A97="","",'Fig 3 Neptunus'!H98)</f>
        <v/>
      </c>
      <c r="I97" s="80" t="str">
        <f>IF($A97="","",'Fig 4 Walkover'!H98)</f>
        <v/>
      </c>
      <c r="J97" s="81" t="str">
        <f>IF($A97="","",'Fig 1 Ballet Leg'!I98+'Fig 2 Barracuda'!I98+'Fig 3 Neptunus'!I98+'Fig 4 Walkover'!I98)</f>
        <v/>
      </c>
      <c r="K97" s="48" t="str">
        <f t="shared" si="8"/>
        <v/>
      </c>
      <c r="AX97" s="1">
        <v>95</v>
      </c>
      <c r="AY97" s="1">
        <v>0</v>
      </c>
    </row>
    <row r="98" spans="1:51" x14ac:dyDescent="0.25">
      <c r="A98" s="4"/>
      <c r="B98"/>
      <c r="C98"/>
      <c r="D98" s="13" t="str">
        <f t="shared" si="6"/>
        <v/>
      </c>
      <c r="E98" s="47" t="str">
        <f t="shared" si="7"/>
        <v/>
      </c>
      <c r="F98" s="16" t="str">
        <f>IF($A98="","",'Fig 1 Ballet Leg'!H99)</f>
        <v/>
      </c>
      <c r="G98" s="16" t="str">
        <f>IF($A98="","",'Fig 2 Barracuda'!H99)</f>
        <v/>
      </c>
      <c r="H98" s="16" t="str">
        <f>IF($A98="","",'Fig 3 Neptunus'!H99)</f>
        <v/>
      </c>
      <c r="I98" s="16" t="str">
        <f>IF($A98="","",'Fig 4 Walkover'!H99)</f>
        <v/>
      </c>
      <c r="J98" s="7" t="str">
        <f>IF($A98="","",'Fig 1 Ballet Leg'!I99+'Fig 2 Barracuda'!I99+'Fig 3 Neptunus'!I99+'Fig 4 Walkover'!I99)</f>
        <v/>
      </c>
      <c r="K98" s="48" t="str">
        <f t="shared" si="8"/>
        <v/>
      </c>
      <c r="AX98" s="1">
        <v>96</v>
      </c>
      <c r="AY98" s="1">
        <v>0</v>
      </c>
    </row>
    <row r="99" spans="1:51" x14ac:dyDescent="0.25">
      <c r="A99" s="77"/>
      <c r="B99"/>
      <c r="C99"/>
      <c r="D99" s="78" t="str">
        <f t="shared" si="6"/>
        <v/>
      </c>
      <c r="E99" s="79" t="str">
        <f t="shared" si="7"/>
        <v/>
      </c>
      <c r="F99" s="80" t="str">
        <f>IF($A99="","",'Fig 1 Ballet Leg'!H100)</f>
        <v/>
      </c>
      <c r="G99" s="80" t="str">
        <f>IF($A99="","",'Fig 2 Barracuda'!H100)</f>
        <v/>
      </c>
      <c r="H99" s="80" t="str">
        <f>IF($A99="","",'Fig 3 Neptunus'!H100)</f>
        <v/>
      </c>
      <c r="I99" s="80" t="str">
        <f>IF($A99="","",'Fig 4 Walkover'!H100)</f>
        <v/>
      </c>
      <c r="J99" s="81" t="str">
        <f>IF($A99="","",'Fig 1 Ballet Leg'!I100+'Fig 2 Barracuda'!I100+'Fig 3 Neptunus'!I100+'Fig 4 Walkover'!I100)</f>
        <v/>
      </c>
      <c r="K99" s="48" t="str">
        <f t="shared" si="8"/>
        <v/>
      </c>
      <c r="AX99" s="1">
        <v>97</v>
      </c>
      <c r="AY99" s="1">
        <v>0</v>
      </c>
    </row>
    <row r="100" spans="1:51" x14ac:dyDescent="0.25">
      <c r="A100" s="4"/>
      <c r="B100" s="41"/>
      <c r="C100" s="41"/>
      <c r="D100" s="13" t="str">
        <f t="shared" si="6"/>
        <v/>
      </c>
      <c r="E100" s="47" t="str">
        <f t="shared" si="7"/>
        <v/>
      </c>
      <c r="F100" s="16" t="str">
        <f>IF($A100="","",'Fig 1 Ballet Leg'!H101)</f>
        <v/>
      </c>
      <c r="G100" s="16" t="str">
        <f>IF($A100="","",'Fig 2 Barracuda'!H101)</f>
        <v/>
      </c>
      <c r="H100" s="16" t="str">
        <f>IF($A100="","",'Fig 3 Neptunus'!H101)</f>
        <v/>
      </c>
      <c r="I100" s="16" t="str">
        <f>IF($A100="","",'Fig 4 Walkover'!H101)</f>
        <v/>
      </c>
      <c r="J100" s="7" t="str">
        <f>IF($A100="","",'Fig 1 Ballet Leg'!I101+'Fig 2 Barracuda'!I101+'Fig 3 Neptunus'!I101+'Fig 4 Walkover'!I101)</f>
        <v/>
      </c>
      <c r="K100" s="48" t="str">
        <f t="shared" si="8"/>
        <v/>
      </c>
      <c r="AX100" s="1">
        <v>98</v>
      </c>
      <c r="AY100" s="1">
        <v>0</v>
      </c>
    </row>
    <row r="101" spans="1:51" x14ac:dyDescent="0.25">
      <c r="A101" s="77"/>
      <c r="B101" s="41"/>
      <c r="C101" s="41"/>
      <c r="D101" s="78" t="str">
        <f t="shared" si="6"/>
        <v/>
      </c>
      <c r="E101" s="79" t="str">
        <f t="shared" si="7"/>
        <v/>
      </c>
      <c r="F101" s="80" t="str">
        <f>IF($A101="","",'Fig 1 Ballet Leg'!H102)</f>
        <v/>
      </c>
      <c r="G101" s="80" t="str">
        <f>IF($A101="","",'Fig 2 Barracuda'!H102)</f>
        <v/>
      </c>
      <c r="H101" s="80" t="str">
        <f>IF($A101="","",'Fig 3 Neptunus'!H102)</f>
        <v/>
      </c>
      <c r="I101" s="80" t="str">
        <f>IF($A101="","",'Fig 4 Walkover'!H102)</f>
        <v/>
      </c>
      <c r="J101" s="81" t="str">
        <f>IF($A101="","",'Fig 1 Ballet Leg'!I102+'Fig 2 Barracuda'!I102+'Fig 3 Neptunus'!I102+'Fig 4 Walkover'!I102)</f>
        <v/>
      </c>
      <c r="K101" s="48" t="str">
        <f t="shared" si="8"/>
        <v/>
      </c>
      <c r="AX101" s="1">
        <v>99</v>
      </c>
      <c r="AY101" s="1">
        <v>0</v>
      </c>
    </row>
    <row r="102" spans="1:51" x14ac:dyDescent="0.25">
      <c r="A102" s="4"/>
      <c r="B102"/>
      <c r="C102"/>
      <c r="D102" s="13" t="str">
        <f t="shared" si="6"/>
        <v/>
      </c>
      <c r="E102" s="47" t="str">
        <f t="shared" si="7"/>
        <v/>
      </c>
      <c r="F102" s="16" t="str">
        <f>IF($A102="","",'Fig 1 Ballet Leg'!H103)</f>
        <v/>
      </c>
      <c r="G102" s="16" t="str">
        <f>IF($A102="","",'Fig 2 Barracuda'!H103)</f>
        <v/>
      </c>
      <c r="H102" s="16" t="str">
        <f>IF($A102="","",'Fig 3 Neptunus'!H103)</f>
        <v/>
      </c>
      <c r="I102" s="16" t="str">
        <f>IF($A102="","",'Fig 4 Walkover'!H103)</f>
        <v/>
      </c>
      <c r="J102" s="7" t="str">
        <f>IF($A102="","",'Fig 1 Ballet Leg'!I103+'Fig 2 Barracuda'!I103+'Fig 3 Neptunus'!I103+'Fig 4 Walkover'!I103)</f>
        <v/>
      </c>
      <c r="K102" s="48" t="str">
        <f t="shared" si="8"/>
        <v/>
      </c>
      <c r="AX102" s="1">
        <v>100</v>
      </c>
      <c r="AY102" s="1">
        <v>0</v>
      </c>
    </row>
    <row r="103" spans="1:51" x14ac:dyDescent="0.25">
      <c r="A103" s="77"/>
      <c r="B103"/>
      <c r="C103"/>
      <c r="D103" s="78" t="str">
        <f t="shared" si="6"/>
        <v/>
      </c>
      <c r="E103" s="79" t="str">
        <f t="shared" si="7"/>
        <v/>
      </c>
      <c r="F103" s="80" t="str">
        <f>IF($A103="","",'Fig 1 Ballet Leg'!H104)</f>
        <v/>
      </c>
      <c r="G103" s="80" t="str">
        <f>IF($A103="","",'Fig 2 Barracuda'!H104)</f>
        <v/>
      </c>
      <c r="H103" s="80" t="str">
        <f>IF($A103="","",'Fig 3 Neptunus'!H104)</f>
        <v/>
      </c>
      <c r="I103" s="80" t="str">
        <f>IF($A103="","",'Fig 4 Walkover'!H104)</f>
        <v/>
      </c>
      <c r="J103" s="81" t="str">
        <f>IF($A103="","",'Fig 1 Ballet Leg'!I104+'Fig 2 Barracuda'!I104+'Fig 3 Neptunus'!I104+'Fig 4 Walkover'!I104)</f>
        <v/>
      </c>
      <c r="K103" s="48" t="str">
        <f t="shared" si="8"/>
        <v/>
      </c>
    </row>
    <row r="104" spans="1:51" x14ac:dyDescent="0.25">
      <c r="A104" s="4"/>
      <c r="B104"/>
      <c r="C104"/>
      <c r="D104" s="13" t="str">
        <f t="shared" si="6"/>
        <v/>
      </c>
      <c r="E104" s="47" t="str">
        <f t="shared" si="7"/>
        <v/>
      </c>
      <c r="F104" s="16" t="str">
        <f>IF($A104="","",'Fig 1 Ballet Leg'!H105)</f>
        <v/>
      </c>
      <c r="G104" s="16" t="str">
        <f>IF($A104="","",'Fig 2 Barracuda'!H105)</f>
        <v/>
      </c>
      <c r="H104" s="16" t="str">
        <f>IF($A104="","",'Fig 3 Neptunus'!H105)</f>
        <v/>
      </c>
      <c r="I104" s="16" t="str">
        <f>IF($A104="","",'Fig 4 Walkover'!H105)</f>
        <v/>
      </c>
      <c r="J104" s="7" t="str">
        <f>IF($A104="","",'Fig 1 Ballet Leg'!I105+'Fig 2 Barracuda'!I105+'Fig 3 Neptunus'!I105+'Fig 4 Walkover'!I105)</f>
        <v/>
      </c>
      <c r="K104" s="48" t="str">
        <f t="shared" si="8"/>
        <v/>
      </c>
    </row>
    <row r="105" spans="1:51" x14ac:dyDescent="0.25">
      <c r="A105" s="77"/>
      <c r="B105"/>
      <c r="C105"/>
      <c r="D105" s="78" t="str">
        <f t="shared" si="6"/>
        <v/>
      </c>
      <c r="E105" s="79" t="str">
        <f t="shared" si="7"/>
        <v/>
      </c>
      <c r="F105" s="80" t="str">
        <f>IF($A105="","",'Fig 1 Ballet Leg'!H106)</f>
        <v/>
      </c>
      <c r="G105" s="80" t="str">
        <f>IF($A105="","",'Fig 2 Barracuda'!H106)</f>
        <v/>
      </c>
      <c r="H105" s="80" t="str">
        <f>IF($A105="","",'Fig 3 Neptunus'!H106)</f>
        <v/>
      </c>
      <c r="I105" s="80" t="str">
        <f>IF($A105="","",'Fig 4 Walkover'!H106)</f>
        <v/>
      </c>
      <c r="J105" s="81" t="str">
        <f>IF($A105="","",'Fig 1 Ballet Leg'!I106+'Fig 2 Barracuda'!I106+'Fig 3 Neptunus'!I106+'Fig 4 Walkover'!I106)</f>
        <v/>
      </c>
      <c r="K105" s="48" t="str">
        <f t="shared" si="8"/>
        <v/>
      </c>
    </row>
    <row r="106" spans="1:51" x14ac:dyDescent="0.25">
      <c r="A106" s="4"/>
      <c r="B106"/>
      <c r="C106"/>
      <c r="D106" s="13" t="str">
        <f t="shared" si="6"/>
        <v/>
      </c>
      <c r="E106" s="47" t="str">
        <f t="shared" si="7"/>
        <v/>
      </c>
      <c r="F106" s="16" t="str">
        <f>IF($A106="","",'Fig 1 Ballet Leg'!H107)</f>
        <v/>
      </c>
      <c r="G106" s="16" t="str">
        <f>IF($A106="","",'Fig 2 Barracuda'!H107)</f>
        <v/>
      </c>
      <c r="H106" s="16" t="str">
        <f>IF($A106="","",'Fig 3 Neptunus'!H107)</f>
        <v/>
      </c>
      <c r="I106" s="16" t="str">
        <f>IF($A106="","",'Fig 4 Walkover'!H107)</f>
        <v/>
      </c>
      <c r="J106" s="7" t="str">
        <f>IF($A106="","",'Fig 1 Ballet Leg'!I107+'Fig 2 Barracuda'!I107+'Fig 3 Neptunus'!I107+'Fig 4 Walkover'!I107)</f>
        <v/>
      </c>
      <c r="K106" s="48" t="str">
        <f t="shared" si="8"/>
        <v/>
      </c>
    </row>
    <row r="107" spans="1:51" x14ac:dyDescent="0.25">
      <c r="A107" s="77"/>
      <c r="B107"/>
      <c r="C107"/>
      <c r="D107" s="78" t="str">
        <f t="shared" si="6"/>
        <v/>
      </c>
      <c r="E107" s="79" t="str">
        <f t="shared" si="7"/>
        <v/>
      </c>
      <c r="F107" s="80" t="str">
        <f>IF($A107="","",'Fig 1 Ballet Leg'!H108)</f>
        <v/>
      </c>
      <c r="G107" s="80" t="str">
        <f>IF($A107="","",'Fig 2 Barracuda'!H108)</f>
        <v/>
      </c>
      <c r="H107" s="80" t="str">
        <f>IF($A107="","",'Fig 3 Neptunus'!H108)</f>
        <v/>
      </c>
      <c r="I107" s="80" t="str">
        <f>IF($A107="","",'Fig 4 Walkover'!H108)</f>
        <v/>
      </c>
      <c r="J107" s="81" t="str">
        <f>IF($A107="","",'Fig 1 Ballet Leg'!I108+'Fig 2 Barracuda'!I108+'Fig 3 Neptunus'!I108+'Fig 4 Walkover'!I108)</f>
        <v/>
      </c>
      <c r="K107" s="48" t="str">
        <f t="shared" si="8"/>
        <v/>
      </c>
    </row>
    <row r="108" spans="1:51" x14ac:dyDescent="0.25">
      <c r="A108" s="4"/>
      <c r="B108"/>
      <c r="C108"/>
      <c r="D108" s="13" t="str">
        <f t="shared" si="6"/>
        <v/>
      </c>
      <c r="E108" s="47" t="str">
        <f t="shared" si="7"/>
        <v/>
      </c>
      <c r="F108" s="16" t="str">
        <f>IF($A108="","",'Fig 1 Ballet Leg'!H109)</f>
        <v/>
      </c>
      <c r="G108" s="16" t="str">
        <f>IF($A108="","",'Fig 2 Barracuda'!H109)</f>
        <v/>
      </c>
      <c r="H108" s="16" t="str">
        <f>IF($A108="","",'Fig 3 Neptunus'!H109)</f>
        <v/>
      </c>
      <c r="I108" s="16" t="str">
        <f>IF($A108="","",'Fig 4 Walkover'!H109)</f>
        <v/>
      </c>
      <c r="J108" s="7" t="str">
        <f>IF($A108="","",'Fig 1 Ballet Leg'!I109+'Fig 2 Barracuda'!I109+'Fig 3 Neptunus'!I109+'Fig 4 Walkover'!I109)</f>
        <v/>
      </c>
      <c r="K108" s="48" t="str">
        <f t="shared" si="8"/>
        <v/>
      </c>
    </row>
    <row r="109" spans="1:51" x14ac:dyDescent="0.25">
      <c r="A109" s="77"/>
      <c r="B109"/>
      <c r="C109"/>
      <c r="D109" s="78" t="str">
        <f t="shared" si="6"/>
        <v/>
      </c>
      <c r="E109" s="79" t="str">
        <f t="shared" si="7"/>
        <v/>
      </c>
      <c r="F109" s="80" t="str">
        <f>IF($A109="","",'Fig 1 Ballet Leg'!H110)</f>
        <v/>
      </c>
      <c r="G109" s="80" t="str">
        <f>IF($A109="","",'Fig 2 Barracuda'!H110)</f>
        <v/>
      </c>
      <c r="H109" s="80" t="str">
        <f>IF($A109="","",'Fig 3 Neptunus'!H110)</f>
        <v/>
      </c>
      <c r="I109" s="80" t="str">
        <f>IF($A109="","",'Fig 4 Walkover'!H110)</f>
        <v/>
      </c>
      <c r="J109" s="81" t="str">
        <f>IF($A109="","",'Fig 1 Ballet Leg'!I110+'Fig 2 Barracuda'!I110+'Fig 3 Neptunus'!I110+'Fig 4 Walkover'!I110)</f>
        <v/>
      </c>
      <c r="K109" s="48" t="str">
        <f t="shared" si="8"/>
        <v/>
      </c>
    </row>
    <row r="110" spans="1:51" x14ac:dyDescent="0.25">
      <c r="A110" s="4"/>
      <c r="B110"/>
      <c r="C110"/>
      <c r="D110" s="13" t="str">
        <f t="shared" si="6"/>
        <v/>
      </c>
      <c r="E110" s="47" t="str">
        <f t="shared" si="7"/>
        <v/>
      </c>
      <c r="F110" s="16" t="str">
        <f>IF($A110="","",'Fig 1 Ballet Leg'!H111)</f>
        <v/>
      </c>
      <c r="G110" s="16" t="str">
        <f>IF($A110="","",'Fig 2 Barracuda'!H111)</f>
        <v/>
      </c>
      <c r="H110" s="16" t="str">
        <f>IF($A110="","",'Fig 3 Neptunus'!H111)</f>
        <v/>
      </c>
      <c r="I110" s="16" t="str">
        <f>IF($A110="","",'Fig 4 Walkover'!H111)</f>
        <v/>
      </c>
      <c r="J110" s="7" t="str">
        <f>IF($A110="","",'Fig 1 Ballet Leg'!I111+'Fig 2 Barracuda'!I111+'Fig 3 Neptunus'!I111+'Fig 4 Walkover'!I111)</f>
        <v/>
      </c>
      <c r="K110" s="48" t="str">
        <f t="shared" si="8"/>
        <v/>
      </c>
    </row>
    <row r="111" spans="1:51" x14ac:dyDescent="0.25">
      <c r="A111" s="77"/>
      <c r="B111"/>
      <c r="C111"/>
      <c r="D111" s="78" t="str">
        <f t="shared" si="6"/>
        <v/>
      </c>
      <c r="E111" s="79" t="str">
        <f t="shared" si="7"/>
        <v/>
      </c>
      <c r="F111" s="80" t="str">
        <f>IF($A111="","",'Fig 1 Ballet Leg'!H112)</f>
        <v/>
      </c>
      <c r="G111" s="80" t="str">
        <f>IF($A111="","",'Fig 2 Barracuda'!H112)</f>
        <v/>
      </c>
      <c r="H111" s="80" t="str">
        <f>IF($A111="","",'Fig 3 Neptunus'!H112)</f>
        <v/>
      </c>
      <c r="I111" s="80" t="str">
        <f>IF($A111="","",'Fig 4 Walkover'!H112)</f>
        <v/>
      </c>
      <c r="J111" s="81" t="str">
        <f>IF($A111="","",'Fig 1 Ballet Leg'!I112+'Fig 2 Barracuda'!I112+'Fig 3 Neptunus'!I112+'Fig 4 Walkover'!I112)</f>
        <v/>
      </c>
      <c r="K111" s="48" t="str">
        <f t="shared" si="8"/>
        <v/>
      </c>
    </row>
    <row r="112" spans="1:51" x14ac:dyDescent="0.25">
      <c r="A112" s="4"/>
      <c r="B112"/>
      <c r="C112"/>
      <c r="D112" s="13" t="str">
        <f t="shared" si="6"/>
        <v/>
      </c>
      <c r="E112" s="47" t="str">
        <f t="shared" si="7"/>
        <v/>
      </c>
      <c r="F112" s="16" t="str">
        <f>IF($A112="","",'Fig 1 Ballet Leg'!H113)</f>
        <v/>
      </c>
      <c r="G112" s="16" t="str">
        <f>IF($A112="","",'Fig 2 Barracuda'!H113)</f>
        <v/>
      </c>
      <c r="H112" s="16" t="str">
        <f>IF($A112="","",'Fig 3 Neptunus'!H113)</f>
        <v/>
      </c>
      <c r="I112" s="16" t="str">
        <f>IF($A112="","",'Fig 4 Walkover'!H113)</f>
        <v/>
      </c>
      <c r="J112" s="7" t="str">
        <f>IF($A112="","",'Fig 1 Ballet Leg'!I113+'Fig 2 Barracuda'!I113+'Fig 3 Neptunus'!I113+'Fig 4 Walkover'!I113)</f>
        <v/>
      </c>
      <c r="K112" s="48" t="str">
        <f t="shared" si="8"/>
        <v/>
      </c>
    </row>
    <row r="113" spans="1:11" x14ac:dyDescent="0.25">
      <c r="A113" s="77"/>
      <c r="B113"/>
      <c r="C113"/>
      <c r="D113" s="78" t="str">
        <f t="shared" si="6"/>
        <v/>
      </c>
      <c r="E113" s="79" t="str">
        <f t="shared" si="7"/>
        <v/>
      </c>
      <c r="F113" s="80" t="str">
        <f>IF($A113="","",'Fig 1 Ballet Leg'!H114)</f>
        <v/>
      </c>
      <c r="G113" s="80" t="str">
        <f>IF($A113="","",'Fig 2 Barracuda'!H114)</f>
        <v/>
      </c>
      <c r="H113" s="80" t="str">
        <f>IF($A113="","",'Fig 3 Neptunus'!H114)</f>
        <v/>
      </c>
      <c r="I113" s="80" t="str">
        <f>IF($A113="","",'Fig 4 Walkover'!H114)</f>
        <v/>
      </c>
      <c r="J113" s="81" t="str">
        <f>IF($A113="","",'Fig 1 Ballet Leg'!I114+'Fig 2 Barracuda'!I114+'Fig 3 Neptunus'!I114+'Fig 4 Walkover'!I114)</f>
        <v/>
      </c>
      <c r="K113" s="48" t="str">
        <f t="shared" si="8"/>
        <v/>
      </c>
    </row>
    <row r="114" spans="1:11" x14ac:dyDescent="0.25">
      <c r="A114" s="4"/>
      <c r="B114"/>
      <c r="C114"/>
      <c r="D114" s="13" t="str">
        <f t="shared" si="6"/>
        <v/>
      </c>
      <c r="E114" s="47" t="str">
        <f t="shared" si="7"/>
        <v/>
      </c>
      <c r="F114" s="16" t="str">
        <f>IF($A114="","",'Fig 1 Ballet Leg'!H115)</f>
        <v/>
      </c>
      <c r="G114" s="16" t="str">
        <f>IF($A114="","",'Fig 2 Barracuda'!H115)</f>
        <v/>
      </c>
      <c r="H114" s="16" t="str">
        <f>IF($A114="","",'Fig 3 Neptunus'!H115)</f>
        <v/>
      </c>
      <c r="I114" s="16" t="str">
        <f>IF($A114="","",'Fig 4 Walkover'!H115)</f>
        <v/>
      </c>
      <c r="J114" s="7" t="str">
        <f>IF($A114="","",'Fig 1 Ballet Leg'!I115+'Fig 2 Barracuda'!I115+'Fig 3 Neptunus'!I115+'Fig 4 Walkover'!I115)</f>
        <v/>
      </c>
      <c r="K114" s="48" t="str">
        <f t="shared" si="8"/>
        <v/>
      </c>
    </row>
    <row r="115" spans="1:11" x14ac:dyDescent="0.25">
      <c r="A115" s="77"/>
      <c r="B115"/>
      <c r="C115"/>
      <c r="D115" s="78" t="str">
        <f t="shared" si="6"/>
        <v/>
      </c>
      <c r="E115" s="79" t="str">
        <f t="shared" si="7"/>
        <v/>
      </c>
      <c r="F115" s="80" t="str">
        <f>IF($A115="","",'Fig 1 Ballet Leg'!H116)</f>
        <v/>
      </c>
      <c r="G115" s="80" t="str">
        <f>IF($A115="","",'Fig 2 Barracuda'!H116)</f>
        <v/>
      </c>
      <c r="H115" s="80" t="str">
        <f>IF($A115="","",'Fig 3 Neptunus'!H116)</f>
        <v/>
      </c>
      <c r="I115" s="80" t="str">
        <f>IF($A115="","",'Fig 4 Walkover'!H116)</f>
        <v/>
      </c>
      <c r="J115" s="81" t="str">
        <f>IF($A115="","",'Fig 1 Ballet Leg'!I116+'Fig 2 Barracuda'!I116+'Fig 3 Neptunus'!I116+'Fig 4 Walkover'!I116)</f>
        <v/>
      </c>
      <c r="K115" s="48" t="str">
        <f t="shared" si="8"/>
        <v/>
      </c>
    </row>
    <row r="116" spans="1:11" x14ac:dyDescent="0.25">
      <c r="A116" s="4"/>
      <c r="B116"/>
      <c r="C116"/>
      <c r="D116" s="13" t="str">
        <f t="shared" si="6"/>
        <v/>
      </c>
      <c r="E116" s="47" t="str">
        <f t="shared" si="7"/>
        <v/>
      </c>
      <c r="F116" s="16" t="str">
        <f>IF($A116="","",'Fig 1 Ballet Leg'!H117)</f>
        <v/>
      </c>
      <c r="G116" s="16" t="str">
        <f>IF($A116="","",'Fig 2 Barracuda'!H117)</f>
        <v/>
      </c>
      <c r="H116" s="16" t="str">
        <f>IF($A116="","",'Fig 3 Neptunus'!H117)</f>
        <v/>
      </c>
      <c r="I116" s="16" t="str">
        <f>IF($A116="","",'Fig 4 Walkover'!H117)</f>
        <v/>
      </c>
      <c r="J116" s="7" t="str">
        <f>IF($A116="","",'Fig 1 Ballet Leg'!I117+'Fig 2 Barracuda'!I117+'Fig 3 Neptunus'!I117+'Fig 4 Walkover'!I117)</f>
        <v/>
      </c>
      <c r="K116" s="48" t="str">
        <f t="shared" si="8"/>
        <v/>
      </c>
    </row>
    <row r="117" spans="1:11" x14ac:dyDescent="0.25">
      <c r="A117" s="77"/>
      <c r="B117"/>
      <c r="C117"/>
      <c r="D117" s="78" t="str">
        <f t="shared" si="6"/>
        <v/>
      </c>
      <c r="E117" s="79" t="str">
        <f t="shared" si="7"/>
        <v/>
      </c>
      <c r="F117" s="80" t="str">
        <f>IF($A117="","",'Fig 1 Ballet Leg'!H118)</f>
        <v/>
      </c>
      <c r="G117" s="80" t="str">
        <f>IF($A117="","",'Fig 2 Barracuda'!H118)</f>
        <v/>
      </c>
      <c r="H117" s="80" t="str">
        <f>IF($A117="","",'Fig 3 Neptunus'!H118)</f>
        <v/>
      </c>
      <c r="I117" s="80" t="str">
        <f>IF($A117="","",'Fig 4 Walkover'!H118)</f>
        <v/>
      </c>
      <c r="J117" s="81" t="str">
        <f>IF($A117="","",'Fig 1 Ballet Leg'!I118+'Fig 2 Barracuda'!I118+'Fig 3 Neptunus'!I118+'Fig 4 Walkover'!I118)</f>
        <v/>
      </c>
      <c r="K117" s="48" t="str">
        <f t="shared" si="8"/>
        <v/>
      </c>
    </row>
    <row r="118" spans="1:11" x14ac:dyDescent="0.25">
      <c r="A118" s="4"/>
      <c r="B118"/>
      <c r="C118"/>
      <c r="D118" s="13" t="str">
        <f t="shared" si="6"/>
        <v/>
      </c>
      <c r="E118" s="47" t="str">
        <f t="shared" si="7"/>
        <v/>
      </c>
      <c r="F118" s="16" t="str">
        <f>IF($A118="","",'Fig 1 Ballet Leg'!H119)</f>
        <v/>
      </c>
      <c r="G118" s="16" t="str">
        <f>IF($A118="","",'Fig 2 Barracuda'!H119)</f>
        <v/>
      </c>
      <c r="H118" s="16" t="str">
        <f>IF($A118="","",'Fig 3 Neptunus'!H119)</f>
        <v/>
      </c>
      <c r="I118" s="16" t="str">
        <f>IF($A118="","",'Fig 4 Walkover'!H119)</f>
        <v/>
      </c>
      <c r="J118" s="7" t="str">
        <f>IF($A118="","",'Fig 1 Ballet Leg'!I119+'Fig 2 Barracuda'!I119+'Fig 3 Neptunus'!I119+'Fig 4 Walkover'!I119)</f>
        <v/>
      </c>
      <c r="K118" s="48" t="str">
        <f t="shared" si="8"/>
        <v/>
      </c>
    </row>
    <row r="119" spans="1:11" x14ac:dyDescent="0.25">
      <c r="A119" s="77"/>
      <c r="B119"/>
      <c r="C119"/>
      <c r="D119" s="78" t="str">
        <f t="shared" si="6"/>
        <v/>
      </c>
      <c r="E119" s="79" t="str">
        <f t="shared" si="7"/>
        <v/>
      </c>
      <c r="F119" s="80" t="str">
        <f>IF($A119="","",'Fig 1 Ballet Leg'!H120)</f>
        <v/>
      </c>
      <c r="G119" s="80" t="str">
        <f>IF($A119="","",'Fig 2 Barracuda'!H120)</f>
        <v/>
      </c>
      <c r="H119" s="80" t="str">
        <f>IF($A119="","",'Fig 3 Neptunus'!H120)</f>
        <v/>
      </c>
      <c r="I119" s="80" t="str">
        <f>IF($A119="","",'Fig 4 Walkover'!H120)</f>
        <v/>
      </c>
      <c r="J119" s="81" t="str">
        <f>IF($A119="","",'Fig 1 Ballet Leg'!I120+'Fig 2 Barracuda'!I120+'Fig 3 Neptunus'!I120+'Fig 4 Walkover'!I120)</f>
        <v/>
      </c>
      <c r="K119" s="48" t="str">
        <f t="shared" si="8"/>
        <v/>
      </c>
    </row>
    <row r="120" spans="1:11" x14ac:dyDescent="0.25">
      <c r="A120" s="4"/>
      <c r="B120"/>
      <c r="C120"/>
      <c r="D120" s="13" t="str">
        <f t="shared" si="6"/>
        <v/>
      </c>
      <c r="E120" s="47" t="str">
        <f t="shared" si="7"/>
        <v/>
      </c>
      <c r="F120" s="16" t="str">
        <f>IF($A120="","",'Fig 1 Ballet Leg'!H121)</f>
        <v/>
      </c>
      <c r="G120" s="16" t="str">
        <f>IF($A120="","",'Fig 2 Barracuda'!H121)</f>
        <v/>
      </c>
      <c r="H120" s="16" t="str">
        <f>IF($A120="","",'Fig 3 Neptunus'!H121)</f>
        <v/>
      </c>
      <c r="I120" s="16" t="str">
        <f>IF($A120="","",'Fig 4 Walkover'!H121)</f>
        <v/>
      </c>
      <c r="J120" s="7" t="str">
        <f>IF($A120="","",'Fig 1 Ballet Leg'!I121+'Fig 2 Barracuda'!I121+'Fig 3 Neptunus'!I121+'Fig 4 Walkover'!I121)</f>
        <v/>
      </c>
      <c r="K120" s="48" t="str">
        <f t="shared" si="8"/>
        <v/>
      </c>
    </row>
    <row r="121" spans="1:11" x14ac:dyDescent="0.25">
      <c r="A121" s="77"/>
      <c r="B121"/>
      <c r="C121"/>
      <c r="D121" s="78" t="str">
        <f t="shared" si="6"/>
        <v/>
      </c>
      <c r="E121" s="79" t="str">
        <f t="shared" si="7"/>
        <v/>
      </c>
      <c r="F121" s="80" t="str">
        <f>IF($A121="","",'Fig 1 Ballet Leg'!H122)</f>
        <v/>
      </c>
      <c r="G121" s="80" t="str">
        <f>IF($A121="","",'Fig 2 Barracuda'!H122)</f>
        <v/>
      </c>
      <c r="H121" s="80" t="str">
        <f>IF($A121="","",'Fig 3 Neptunus'!H122)</f>
        <v/>
      </c>
      <c r="I121" s="80" t="str">
        <f>IF($A121="","",'Fig 4 Walkover'!H122)</f>
        <v/>
      </c>
      <c r="J121" s="81" t="str">
        <f>IF($A121="","",'Fig 1 Ballet Leg'!I122+'Fig 2 Barracuda'!I122+'Fig 3 Neptunus'!I122+'Fig 4 Walkover'!I122)</f>
        <v/>
      </c>
      <c r="K121" s="48" t="str">
        <f t="shared" si="8"/>
        <v/>
      </c>
    </row>
    <row r="122" spans="1:11" x14ac:dyDescent="0.25">
      <c r="A122" s="4"/>
      <c r="B122"/>
      <c r="C122"/>
      <c r="D122" s="13" t="str">
        <f t="shared" si="6"/>
        <v/>
      </c>
      <c r="E122" s="47" t="str">
        <f t="shared" si="7"/>
        <v/>
      </c>
      <c r="F122" s="16" t="str">
        <f>IF($A122="","",'Fig 1 Ballet Leg'!H123)</f>
        <v/>
      </c>
      <c r="G122" s="16" t="str">
        <f>IF($A122="","",'Fig 2 Barracuda'!H123)</f>
        <v/>
      </c>
      <c r="H122" s="16" t="str">
        <f>IF($A122="","",'Fig 3 Neptunus'!H123)</f>
        <v/>
      </c>
      <c r="I122" s="16" t="str">
        <f>IF($A122="","",'Fig 4 Walkover'!H123)</f>
        <v/>
      </c>
      <c r="J122" s="7" t="str">
        <f>IF($A122="","",'Fig 1 Ballet Leg'!I123+'Fig 2 Barracuda'!I123+'Fig 3 Neptunus'!I123+'Fig 4 Walkover'!I123)</f>
        <v/>
      </c>
      <c r="K122" s="48" t="str">
        <f t="shared" si="8"/>
        <v/>
      </c>
    </row>
    <row r="123" spans="1:11" x14ac:dyDescent="0.25">
      <c r="A123" s="77"/>
      <c r="B123"/>
      <c r="C123"/>
      <c r="D123" s="78" t="str">
        <f t="shared" si="6"/>
        <v/>
      </c>
      <c r="E123" s="79" t="str">
        <f t="shared" si="7"/>
        <v/>
      </c>
      <c r="F123" s="80" t="str">
        <f>IF($A123="","",'Fig 1 Ballet Leg'!H124)</f>
        <v/>
      </c>
      <c r="G123" s="80" t="str">
        <f>IF($A123="","",'Fig 2 Barracuda'!H124)</f>
        <v/>
      </c>
      <c r="H123" s="80" t="str">
        <f>IF($A123="","",'Fig 3 Neptunus'!H124)</f>
        <v/>
      </c>
      <c r="I123" s="80" t="str">
        <f>IF($A123="","",'Fig 4 Walkover'!H124)</f>
        <v/>
      </c>
      <c r="J123" s="81" t="str">
        <f>IF($A123="","",'Fig 1 Ballet Leg'!I124+'Fig 2 Barracuda'!I124+'Fig 3 Neptunus'!I124+'Fig 4 Walkover'!I124)</f>
        <v/>
      </c>
      <c r="K123" s="48" t="str">
        <f t="shared" si="8"/>
        <v/>
      </c>
    </row>
    <row r="124" spans="1:11" x14ac:dyDescent="0.25">
      <c r="A124" s="4"/>
      <c r="B124"/>
      <c r="C124"/>
      <c r="D124" s="13" t="str">
        <f t="shared" si="6"/>
        <v/>
      </c>
      <c r="E124" s="47" t="str">
        <f t="shared" si="7"/>
        <v/>
      </c>
      <c r="F124" s="16" t="str">
        <f>IF($A124="","",'Fig 1 Ballet Leg'!H125)</f>
        <v/>
      </c>
      <c r="G124" s="16" t="str">
        <f>IF($A124="","",'Fig 2 Barracuda'!H125)</f>
        <v/>
      </c>
      <c r="H124" s="16" t="str">
        <f>IF($A124="","",'Fig 3 Neptunus'!H125)</f>
        <v/>
      </c>
      <c r="I124" s="16" t="str">
        <f>IF($A124="","",'Fig 4 Walkover'!H125)</f>
        <v/>
      </c>
      <c r="J124" s="7" t="str">
        <f>IF($A124="","",'Fig 1 Ballet Leg'!I125+'Fig 2 Barracuda'!I125+'Fig 3 Neptunus'!I125+'Fig 4 Walkover'!I125)</f>
        <v/>
      </c>
      <c r="K124" s="48" t="str">
        <f t="shared" si="8"/>
        <v/>
      </c>
    </row>
    <row r="125" spans="1:11" x14ac:dyDescent="0.25">
      <c r="A125" s="77"/>
      <c r="B125"/>
      <c r="C125"/>
      <c r="D125" s="78" t="str">
        <f t="shared" si="6"/>
        <v/>
      </c>
      <c r="E125" s="79" t="str">
        <f t="shared" si="7"/>
        <v/>
      </c>
      <c r="F125" s="80" t="str">
        <f>IF($A125="","",'Fig 1 Ballet Leg'!H126)</f>
        <v/>
      </c>
      <c r="G125" s="80" t="str">
        <f>IF($A125="","",'Fig 2 Barracuda'!H126)</f>
        <v/>
      </c>
      <c r="H125" s="80" t="str">
        <f>IF($A125="","",'Fig 3 Neptunus'!H126)</f>
        <v/>
      </c>
      <c r="I125" s="80" t="str">
        <f>IF($A125="","",'Fig 4 Walkover'!H126)</f>
        <v/>
      </c>
      <c r="J125" s="81" t="str">
        <f>IF($A125="","",'Fig 1 Ballet Leg'!I126+'Fig 2 Barracuda'!I126+'Fig 3 Neptunus'!I126+'Fig 4 Walkover'!I126)</f>
        <v/>
      </c>
      <c r="K125" s="48" t="str">
        <f t="shared" si="8"/>
        <v/>
      </c>
    </row>
    <row r="126" spans="1:11" x14ac:dyDescent="0.25">
      <c r="A126" s="4"/>
      <c r="B126"/>
      <c r="C126"/>
      <c r="D126" s="13" t="str">
        <f t="shared" si="6"/>
        <v/>
      </c>
      <c r="E126" s="47" t="str">
        <f t="shared" si="7"/>
        <v/>
      </c>
      <c r="F126" s="16" t="str">
        <f>IF($A126="","",'Fig 1 Ballet Leg'!H127)</f>
        <v/>
      </c>
      <c r="G126" s="16" t="str">
        <f>IF($A126="","",'Fig 2 Barracuda'!H127)</f>
        <v/>
      </c>
      <c r="H126" s="16" t="str">
        <f>IF($A126="","",'Fig 3 Neptunus'!H127)</f>
        <v/>
      </c>
      <c r="I126" s="16" t="str">
        <f>IF($A126="","",'Fig 4 Walkover'!H127)</f>
        <v/>
      </c>
      <c r="J126" s="7" t="str">
        <f>IF($A126="","",'Fig 1 Ballet Leg'!I127+'Fig 2 Barracuda'!I127+'Fig 3 Neptunus'!I127+'Fig 4 Walkover'!I127)</f>
        <v/>
      </c>
      <c r="K126" s="48" t="str">
        <f t="shared" si="8"/>
        <v/>
      </c>
    </row>
    <row r="127" spans="1:11" x14ac:dyDescent="0.25">
      <c r="A127" s="77"/>
      <c r="B127"/>
      <c r="C127"/>
      <c r="D127" s="78" t="str">
        <f t="shared" si="6"/>
        <v/>
      </c>
      <c r="E127" s="79" t="str">
        <f t="shared" si="7"/>
        <v/>
      </c>
      <c r="F127" s="80" t="str">
        <f>IF($A127="","",'Fig 1 Ballet Leg'!H128)</f>
        <v/>
      </c>
      <c r="G127" s="80" t="str">
        <f>IF($A127="","",'Fig 2 Barracuda'!H128)</f>
        <v/>
      </c>
      <c r="H127" s="80" t="str">
        <f>IF($A127="","",'Fig 3 Neptunus'!H128)</f>
        <v/>
      </c>
      <c r="I127" s="80" t="str">
        <f>IF($A127="","",'Fig 4 Walkover'!H128)</f>
        <v/>
      </c>
      <c r="J127" s="81" t="str">
        <f>IF($A127="","",'Fig 1 Ballet Leg'!I128+'Fig 2 Barracuda'!I128+'Fig 3 Neptunus'!I128+'Fig 4 Walkover'!I128)</f>
        <v/>
      </c>
      <c r="K127" s="48" t="str">
        <f t="shared" si="8"/>
        <v/>
      </c>
    </row>
    <row r="128" spans="1:11" x14ac:dyDescent="0.25">
      <c r="A128" s="4"/>
      <c r="B128"/>
      <c r="C128"/>
      <c r="D128" s="13" t="str">
        <f t="shared" si="6"/>
        <v/>
      </c>
      <c r="E128" s="47" t="str">
        <f t="shared" si="7"/>
        <v/>
      </c>
      <c r="F128" s="16" t="str">
        <f>IF($A128="","",'Fig 1 Ballet Leg'!H129)</f>
        <v/>
      </c>
      <c r="G128" s="16" t="str">
        <f>IF($A128="","",'Fig 2 Barracuda'!H129)</f>
        <v/>
      </c>
      <c r="H128" s="16" t="str">
        <f>IF($A128="","",'Fig 3 Neptunus'!H129)</f>
        <v/>
      </c>
      <c r="I128" s="16" t="str">
        <f>IF($A128="","",'Fig 4 Walkover'!H129)</f>
        <v/>
      </c>
      <c r="J128" s="7" t="str">
        <f>IF($A128="","",'Fig 1 Ballet Leg'!I129+'Fig 2 Barracuda'!I129+'Fig 3 Neptunus'!I129+'Fig 4 Walkover'!I129)</f>
        <v/>
      </c>
      <c r="K128" s="48" t="str">
        <f t="shared" si="8"/>
        <v/>
      </c>
    </row>
    <row r="129" spans="1:11" x14ac:dyDescent="0.25">
      <c r="A129" s="77"/>
      <c r="B129"/>
      <c r="C129"/>
      <c r="D129" s="78" t="str">
        <f t="shared" si="6"/>
        <v/>
      </c>
      <c r="E129" s="79" t="str">
        <f t="shared" si="7"/>
        <v/>
      </c>
      <c r="F129" s="80" t="str">
        <f>IF($A129="","",'Fig 1 Ballet Leg'!H130)</f>
        <v/>
      </c>
      <c r="G129" s="80" t="str">
        <f>IF($A129="","",'Fig 2 Barracuda'!H130)</f>
        <v/>
      </c>
      <c r="H129" s="80" t="str">
        <f>IF($A129="","",'Fig 3 Neptunus'!H130)</f>
        <v/>
      </c>
      <c r="I129" s="80" t="str">
        <f>IF($A129="","",'Fig 4 Walkover'!H130)</f>
        <v/>
      </c>
      <c r="J129" s="81" t="str">
        <f>IF($A129="","",'Fig 1 Ballet Leg'!I130+'Fig 2 Barracuda'!I130+'Fig 3 Neptunus'!I130+'Fig 4 Walkover'!I130)</f>
        <v/>
      </c>
      <c r="K129" s="48" t="str">
        <f t="shared" si="8"/>
        <v/>
      </c>
    </row>
    <row r="130" spans="1:11" x14ac:dyDescent="0.25">
      <c r="A130" s="4"/>
      <c r="B130"/>
      <c r="C130"/>
      <c r="D130" s="13" t="str">
        <f t="shared" si="6"/>
        <v/>
      </c>
      <c r="E130" s="47" t="str">
        <f t="shared" si="7"/>
        <v/>
      </c>
      <c r="F130" s="16" t="str">
        <f>IF($A130="","",'Fig 1 Ballet Leg'!H131)</f>
        <v/>
      </c>
      <c r="G130" s="16" t="str">
        <f>IF($A130="","",'Fig 2 Barracuda'!H131)</f>
        <v/>
      </c>
      <c r="H130" s="16" t="str">
        <f>IF($A130="","",'Fig 3 Neptunus'!H131)</f>
        <v/>
      </c>
      <c r="I130" s="16" t="str">
        <f>IF($A130="","",'Fig 4 Walkover'!H131)</f>
        <v/>
      </c>
      <c r="J130" s="7" t="str">
        <f>IF($A130="","",'Fig 1 Ballet Leg'!I131+'Fig 2 Barracuda'!I131+'Fig 3 Neptunus'!I131+'Fig 4 Walkover'!I131)</f>
        <v/>
      </c>
      <c r="K130" s="48" t="str">
        <f t="shared" si="8"/>
        <v/>
      </c>
    </row>
    <row r="131" spans="1:11" x14ac:dyDescent="0.25">
      <c r="A131" s="77"/>
      <c r="B131"/>
      <c r="C131"/>
      <c r="D131" s="78" t="str">
        <f t="shared" si="6"/>
        <v/>
      </c>
      <c r="E131" s="79" t="str">
        <f t="shared" si="7"/>
        <v/>
      </c>
      <c r="F131" s="80" t="str">
        <f>IF($A131="","",'Fig 1 Ballet Leg'!H132)</f>
        <v/>
      </c>
      <c r="G131" s="80" t="str">
        <f>IF($A131="","",'Fig 2 Barracuda'!H132)</f>
        <v/>
      </c>
      <c r="H131" s="80" t="str">
        <f>IF($A131="","",'Fig 3 Neptunus'!H132)</f>
        <v/>
      </c>
      <c r="I131" s="80" t="str">
        <f>IF($A131="","",'Fig 4 Walkover'!H132)</f>
        <v/>
      </c>
      <c r="J131" s="81" t="str">
        <f>IF($A131="","",'Fig 1 Ballet Leg'!I132+'Fig 2 Barracuda'!I132+'Fig 3 Neptunus'!I132+'Fig 4 Walkover'!I132)</f>
        <v/>
      </c>
      <c r="K131" s="48" t="str">
        <f t="shared" si="8"/>
        <v/>
      </c>
    </row>
    <row r="132" spans="1:11" x14ac:dyDescent="0.25">
      <c r="A132" s="4"/>
      <c r="B132"/>
      <c r="C132"/>
      <c r="D132" s="13" t="str">
        <f t="shared" si="6"/>
        <v/>
      </c>
      <c r="E132" s="47" t="str">
        <f t="shared" si="7"/>
        <v/>
      </c>
      <c r="F132" s="16" t="str">
        <f>IF($A132="","",'Fig 1 Ballet Leg'!H133)</f>
        <v/>
      </c>
      <c r="G132" s="16" t="str">
        <f>IF($A132="","",'Fig 2 Barracuda'!H133)</f>
        <v/>
      </c>
      <c r="H132" s="16" t="str">
        <f>IF($A132="","",'Fig 3 Neptunus'!H133)</f>
        <v/>
      </c>
      <c r="I132" s="16" t="str">
        <f>IF($A132="","",'Fig 4 Walkover'!H133)</f>
        <v/>
      </c>
      <c r="J132" s="7" t="str">
        <f>IF($A132="","",'Fig 1 Ballet Leg'!I133+'Fig 2 Barracuda'!I133+'Fig 3 Neptunus'!I133+'Fig 4 Walkover'!I133)</f>
        <v/>
      </c>
      <c r="K132" s="48" t="str">
        <f t="shared" si="8"/>
        <v/>
      </c>
    </row>
    <row r="133" spans="1:11" x14ac:dyDescent="0.25">
      <c r="A133" s="77"/>
      <c r="B133"/>
      <c r="C133"/>
      <c r="D133" s="78" t="str">
        <f t="shared" ref="D133:D150" si="9">IF($A133="","",SUM(F133:I133)-J133)</f>
        <v/>
      </c>
      <c r="E133" s="79" t="str">
        <f t="shared" ref="E133:E150" si="10">IF($A133="","",RANK(D133,D$2:D$150))</f>
        <v/>
      </c>
      <c r="F133" s="80" t="str">
        <f>IF($A133="","",'Fig 1 Ballet Leg'!H134)</f>
        <v/>
      </c>
      <c r="G133" s="80" t="str">
        <f>IF($A133="","",'Fig 2 Barracuda'!H134)</f>
        <v/>
      </c>
      <c r="H133" s="80" t="str">
        <f>IF($A133="","",'Fig 3 Neptunus'!H134)</f>
        <v/>
      </c>
      <c r="I133" s="80" t="str">
        <f>IF($A133="","",'Fig 4 Walkover'!H134)</f>
        <v/>
      </c>
      <c r="J133" s="81" t="str">
        <f>IF($A133="","",'Fig 1 Ballet Leg'!I134+'Fig 2 Barracuda'!I134+'Fig 3 Neptunus'!I134+'Fig 4 Walkover'!I134)</f>
        <v/>
      </c>
      <c r="K133" s="48" t="str">
        <f t="shared" ref="K133:K150" si="11">IF($A133="","",IF(A133="","",VLOOKUP(E133,AX$3:AY$102,2,FALSE)))</f>
        <v/>
      </c>
    </row>
    <row r="134" spans="1:11" x14ac:dyDescent="0.25">
      <c r="A134" s="4"/>
      <c r="B134"/>
      <c r="C134"/>
      <c r="D134" s="13" t="str">
        <f t="shared" si="9"/>
        <v/>
      </c>
      <c r="E134" s="47" t="str">
        <f t="shared" si="10"/>
        <v/>
      </c>
      <c r="F134" s="16" t="str">
        <f>IF($A134="","",'Fig 1 Ballet Leg'!H135)</f>
        <v/>
      </c>
      <c r="G134" s="16" t="str">
        <f>IF($A134="","",'Fig 2 Barracuda'!H135)</f>
        <v/>
      </c>
      <c r="H134" s="16" t="str">
        <f>IF($A134="","",'Fig 3 Neptunus'!H135)</f>
        <v/>
      </c>
      <c r="I134" s="16" t="str">
        <f>IF($A134="","",'Fig 4 Walkover'!H135)</f>
        <v/>
      </c>
      <c r="J134" s="7" t="str">
        <f>IF($A134="","",'Fig 1 Ballet Leg'!I135+'Fig 2 Barracuda'!I135+'Fig 3 Neptunus'!I135+'Fig 4 Walkover'!I135)</f>
        <v/>
      </c>
      <c r="K134" s="48" t="str">
        <f t="shared" si="11"/>
        <v/>
      </c>
    </row>
    <row r="135" spans="1:11" x14ac:dyDescent="0.25">
      <c r="A135" s="77"/>
      <c r="B135"/>
      <c r="C135"/>
      <c r="D135" s="78" t="str">
        <f t="shared" si="9"/>
        <v/>
      </c>
      <c r="E135" s="79" t="str">
        <f t="shared" si="10"/>
        <v/>
      </c>
      <c r="F135" s="80" t="str">
        <f>IF($A135="","",'Fig 1 Ballet Leg'!H136)</f>
        <v/>
      </c>
      <c r="G135" s="80" t="str">
        <f>IF($A135="","",'Fig 2 Barracuda'!H136)</f>
        <v/>
      </c>
      <c r="H135" s="80" t="str">
        <f>IF($A135="","",'Fig 3 Neptunus'!H136)</f>
        <v/>
      </c>
      <c r="I135" s="80" t="str">
        <f>IF($A135="","",'Fig 4 Walkover'!H136)</f>
        <v/>
      </c>
      <c r="J135" s="81" t="str">
        <f>IF($A135="","",'Fig 1 Ballet Leg'!I136+'Fig 2 Barracuda'!I136+'Fig 3 Neptunus'!I136+'Fig 4 Walkover'!I136)</f>
        <v/>
      </c>
      <c r="K135" s="48" t="str">
        <f t="shared" si="11"/>
        <v/>
      </c>
    </row>
    <row r="136" spans="1:11" x14ac:dyDescent="0.25">
      <c r="A136" s="4"/>
      <c r="B136"/>
      <c r="C136"/>
      <c r="D136" s="13" t="str">
        <f t="shared" si="9"/>
        <v/>
      </c>
      <c r="E136" s="47" t="str">
        <f t="shared" si="10"/>
        <v/>
      </c>
      <c r="F136" s="16" t="str">
        <f>IF($A136="","",'Fig 1 Ballet Leg'!H137)</f>
        <v/>
      </c>
      <c r="G136" s="16" t="str">
        <f>IF($A136="","",'Fig 2 Barracuda'!H137)</f>
        <v/>
      </c>
      <c r="H136" s="16" t="str">
        <f>IF($A136="","",'Fig 3 Neptunus'!H137)</f>
        <v/>
      </c>
      <c r="I136" s="16" t="str">
        <f>IF($A136="","",'Fig 4 Walkover'!H137)</f>
        <v/>
      </c>
      <c r="J136" s="7" t="str">
        <f>IF($A136="","",'Fig 1 Ballet Leg'!I137+'Fig 2 Barracuda'!I137+'Fig 3 Neptunus'!I137+'Fig 4 Walkover'!I137)</f>
        <v/>
      </c>
      <c r="K136" s="48" t="str">
        <f t="shared" si="11"/>
        <v/>
      </c>
    </row>
    <row r="137" spans="1:11" x14ac:dyDescent="0.25">
      <c r="A137" s="77"/>
      <c r="B137"/>
      <c r="C137"/>
      <c r="D137" s="78" t="str">
        <f t="shared" si="9"/>
        <v/>
      </c>
      <c r="E137" s="79" t="str">
        <f t="shared" si="10"/>
        <v/>
      </c>
      <c r="F137" s="80" t="str">
        <f>IF($A137="","",'Fig 1 Ballet Leg'!H138)</f>
        <v/>
      </c>
      <c r="G137" s="80" t="str">
        <f>IF($A137="","",'Fig 2 Barracuda'!H138)</f>
        <v/>
      </c>
      <c r="H137" s="80" t="str">
        <f>IF($A137="","",'Fig 3 Neptunus'!H138)</f>
        <v/>
      </c>
      <c r="I137" s="80" t="str">
        <f>IF($A137="","",'Fig 4 Walkover'!H138)</f>
        <v/>
      </c>
      <c r="J137" s="81" t="str">
        <f>IF($A137="","",'Fig 1 Ballet Leg'!I138+'Fig 2 Barracuda'!I138+'Fig 3 Neptunus'!I138+'Fig 4 Walkover'!I138)</f>
        <v/>
      </c>
      <c r="K137" s="48" t="str">
        <f t="shared" si="11"/>
        <v/>
      </c>
    </row>
    <row r="138" spans="1:11" x14ac:dyDescent="0.25">
      <c r="A138" s="4"/>
      <c r="B138"/>
      <c r="C138"/>
      <c r="D138" s="13" t="str">
        <f t="shared" si="9"/>
        <v/>
      </c>
      <c r="E138" s="47" t="str">
        <f t="shared" si="10"/>
        <v/>
      </c>
      <c r="F138" s="16" t="str">
        <f>IF($A138="","",'Fig 1 Ballet Leg'!H139)</f>
        <v/>
      </c>
      <c r="G138" s="16" t="str">
        <f>IF($A138="","",'Fig 2 Barracuda'!H139)</f>
        <v/>
      </c>
      <c r="H138" s="16" t="str">
        <f>IF($A138="","",'Fig 3 Neptunus'!H139)</f>
        <v/>
      </c>
      <c r="I138" s="16" t="str">
        <f>IF($A138="","",'Fig 4 Walkover'!H139)</f>
        <v/>
      </c>
      <c r="J138" s="7" t="str">
        <f>IF($A138="","",'Fig 1 Ballet Leg'!I139+'Fig 2 Barracuda'!I139+'Fig 3 Neptunus'!I139+'Fig 4 Walkover'!I139)</f>
        <v/>
      </c>
      <c r="K138" s="48" t="str">
        <f t="shared" si="11"/>
        <v/>
      </c>
    </row>
    <row r="139" spans="1:11" x14ac:dyDescent="0.25">
      <c r="A139" s="77"/>
      <c r="B139"/>
      <c r="C139"/>
      <c r="D139" s="78" t="str">
        <f t="shared" si="9"/>
        <v/>
      </c>
      <c r="E139" s="79" t="str">
        <f t="shared" si="10"/>
        <v/>
      </c>
      <c r="F139" s="80" t="str">
        <f>IF($A139="","",'Fig 1 Ballet Leg'!H140)</f>
        <v/>
      </c>
      <c r="G139" s="80" t="str">
        <f>IF($A139="","",'Fig 2 Barracuda'!H140)</f>
        <v/>
      </c>
      <c r="H139" s="80" t="str">
        <f>IF($A139="","",'Fig 3 Neptunus'!H140)</f>
        <v/>
      </c>
      <c r="I139" s="80" t="str">
        <f>IF($A139="","",'Fig 4 Walkover'!H140)</f>
        <v/>
      </c>
      <c r="J139" s="81" t="str">
        <f>IF($A139="","",'Fig 1 Ballet Leg'!I140+'Fig 2 Barracuda'!I140+'Fig 3 Neptunus'!I140+'Fig 4 Walkover'!I140)</f>
        <v/>
      </c>
      <c r="K139" s="48" t="str">
        <f t="shared" si="11"/>
        <v/>
      </c>
    </row>
    <row r="140" spans="1:11" x14ac:dyDescent="0.25">
      <c r="A140" s="4"/>
      <c r="B140"/>
      <c r="C140"/>
      <c r="D140" s="13" t="str">
        <f t="shared" si="9"/>
        <v/>
      </c>
      <c r="E140" s="47" t="str">
        <f t="shared" si="10"/>
        <v/>
      </c>
      <c r="F140" s="16" t="str">
        <f>IF($A140="","",'Fig 1 Ballet Leg'!H141)</f>
        <v/>
      </c>
      <c r="G140" s="16" t="str">
        <f>IF($A140="","",'Fig 2 Barracuda'!H141)</f>
        <v/>
      </c>
      <c r="H140" s="16" t="str">
        <f>IF($A140="","",'Fig 3 Neptunus'!H141)</f>
        <v/>
      </c>
      <c r="I140" s="16" t="str">
        <f>IF($A140="","",'Fig 4 Walkover'!H141)</f>
        <v/>
      </c>
      <c r="J140" s="7" t="str">
        <f>IF($A140="","",'Fig 1 Ballet Leg'!I141+'Fig 2 Barracuda'!I141+'Fig 3 Neptunus'!I141+'Fig 4 Walkover'!I141)</f>
        <v/>
      </c>
      <c r="K140" s="48" t="str">
        <f t="shared" si="11"/>
        <v/>
      </c>
    </row>
    <row r="141" spans="1:11" x14ac:dyDescent="0.25">
      <c r="A141" s="77"/>
      <c r="B141"/>
      <c r="C141"/>
      <c r="D141" s="78" t="str">
        <f t="shared" si="9"/>
        <v/>
      </c>
      <c r="E141" s="79" t="str">
        <f t="shared" si="10"/>
        <v/>
      </c>
      <c r="F141" s="80" t="str">
        <f>IF($A141="","",'Fig 1 Ballet Leg'!H142)</f>
        <v/>
      </c>
      <c r="G141" s="80" t="str">
        <f>IF($A141="","",'Fig 2 Barracuda'!H142)</f>
        <v/>
      </c>
      <c r="H141" s="80" t="str">
        <f>IF($A141="","",'Fig 3 Neptunus'!H142)</f>
        <v/>
      </c>
      <c r="I141" s="80" t="str">
        <f>IF($A141="","",'Fig 4 Walkover'!H142)</f>
        <v/>
      </c>
      <c r="J141" s="81" t="str">
        <f>IF($A141="","",'Fig 1 Ballet Leg'!I142+'Fig 2 Barracuda'!I142+'Fig 3 Neptunus'!I142+'Fig 4 Walkover'!I142)</f>
        <v/>
      </c>
      <c r="K141" s="48" t="str">
        <f t="shared" si="11"/>
        <v/>
      </c>
    </row>
    <row r="142" spans="1:11" x14ac:dyDescent="0.25">
      <c r="A142" s="4"/>
      <c r="B142"/>
      <c r="C142"/>
      <c r="D142" s="13" t="str">
        <f t="shared" si="9"/>
        <v/>
      </c>
      <c r="E142" s="47" t="str">
        <f t="shared" si="10"/>
        <v/>
      </c>
      <c r="F142" s="16" t="str">
        <f>IF($A142="","",'Fig 1 Ballet Leg'!H143)</f>
        <v/>
      </c>
      <c r="G142" s="16" t="str">
        <f>IF($A142="","",'Fig 2 Barracuda'!H143)</f>
        <v/>
      </c>
      <c r="H142" s="16" t="str">
        <f>IF($A142="","",'Fig 3 Neptunus'!H143)</f>
        <v/>
      </c>
      <c r="I142" s="16" t="str">
        <f>IF($A142="","",'Fig 4 Walkover'!H143)</f>
        <v/>
      </c>
      <c r="J142" s="7" t="str">
        <f>IF($A142="","",'Fig 1 Ballet Leg'!I143+'Fig 2 Barracuda'!I143+'Fig 3 Neptunus'!I143+'Fig 4 Walkover'!I143)</f>
        <v/>
      </c>
      <c r="K142" s="48" t="str">
        <f t="shared" si="11"/>
        <v/>
      </c>
    </row>
    <row r="143" spans="1:11" x14ac:dyDescent="0.25">
      <c r="A143" s="77"/>
      <c r="B143"/>
      <c r="C143"/>
      <c r="D143" s="78" t="str">
        <f t="shared" si="9"/>
        <v/>
      </c>
      <c r="E143" s="79" t="str">
        <f t="shared" si="10"/>
        <v/>
      </c>
      <c r="F143" s="80" t="str">
        <f>IF($A143="","",'Fig 1 Ballet Leg'!H144)</f>
        <v/>
      </c>
      <c r="G143" s="80" t="str">
        <f>IF($A143="","",'Fig 2 Barracuda'!H144)</f>
        <v/>
      </c>
      <c r="H143" s="80" t="str">
        <f>IF($A143="","",'Fig 3 Neptunus'!H144)</f>
        <v/>
      </c>
      <c r="I143" s="80" t="str">
        <f>IF($A143="","",'Fig 4 Walkover'!H144)</f>
        <v/>
      </c>
      <c r="J143" s="81" t="str">
        <f>IF($A143="","",'Fig 1 Ballet Leg'!I144+'Fig 2 Barracuda'!I144+'Fig 3 Neptunus'!I144+'Fig 4 Walkover'!I144)</f>
        <v/>
      </c>
      <c r="K143" s="48" t="str">
        <f t="shared" si="11"/>
        <v/>
      </c>
    </row>
    <row r="144" spans="1:11" x14ac:dyDescent="0.25">
      <c r="A144" s="4"/>
      <c r="B144"/>
      <c r="C144"/>
      <c r="D144" s="13" t="str">
        <f t="shared" si="9"/>
        <v/>
      </c>
      <c r="E144" s="47" t="str">
        <f t="shared" si="10"/>
        <v/>
      </c>
      <c r="F144" s="16" t="str">
        <f>IF($A144="","",'Fig 1 Ballet Leg'!H145)</f>
        <v/>
      </c>
      <c r="G144" s="16" t="str">
        <f>IF($A144="","",'Fig 2 Barracuda'!H145)</f>
        <v/>
      </c>
      <c r="H144" s="16" t="str">
        <f>IF($A144="","",'Fig 3 Neptunus'!H145)</f>
        <v/>
      </c>
      <c r="I144" s="16" t="str">
        <f>IF($A144="","",'Fig 4 Walkover'!H145)</f>
        <v/>
      </c>
      <c r="J144" s="7" t="str">
        <f>IF($A144="","",'Fig 1 Ballet Leg'!I145+'Fig 2 Barracuda'!I145+'Fig 3 Neptunus'!I145+'Fig 4 Walkover'!I145)</f>
        <v/>
      </c>
      <c r="K144" s="48" t="str">
        <f t="shared" si="11"/>
        <v/>
      </c>
    </row>
    <row r="145" spans="1:11" x14ac:dyDescent="0.25">
      <c r="A145" s="77"/>
      <c r="B145"/>
      <c r="C145"/>
      <c r="D145" s="78" t="str">
        <f t="shared" si="9"/>
        <v/>
      </c>
      <c r="E145" s="79" t="str">
        <f t="shared" si="10"/>
        <v/>
      </c>
      <c r="F145" s="80" t="str">
        <f>IF($A145="","",'Fig 1 Ballet Leg'!H146)</f>
        <v/>
      </c>
      <c r="G145" s="80" t="str">
        <f>IF($A145="","",'Fig 2 Barracuda'!H146)</f>
        <v/>
      </c>
      <c r="H145" s="80" t="str">
        <f>IF($A145="","",'Fig 3 Neptunus'!H146)</f>
        <v/>
      </c>
      <c r="I145" s="80" t="str">
        <f>IF($A145="","",'Fig 4 Walkover'!H146)</f>
        <v/>
      </c>
      <c r="J145" s="81" t="str">
        <f>IF($A145="","",'Fig 1 Ballet Leg'!I146+'Fig 2 Barracuda'!I146+'Fig 3 Neptunus'!I146+'Fig 4 Walkover'!I146)</f>
        <v/>
      </c>
      <c r="K145" s="48" t="str">
        <f t="shared" si="11"/>
        <v/>
      </c>
    </row>
    <row r="146" spans="1:11" x14ac:dyDescent="0.25">
      <c r="A146" s="4"/>
      <c r="B146"/>
      <c r="C146"/>
      <c r="D146" s="13" t="str">
        <f t="shared" si="9"/>
        <v/>
      </c>
      <c r="E146" s="47" t="str">
        <f t="shared" si="10"/>
        <v/>
      </c>
      <c r="F146" s="16" t="str">
        <f>IF($A146="","",'Fig 1 Ballet Leg'!H147)</f>
        <v/>
      </c>
      <c r="G146" s="16" t="str">
        <f>IF($A146="","",'Fig 2 Barracuda'!H147)</f>
        <v/>
      </c>
      <c r="H146" s="16" t="str">
        <f>IF($A146="","",'Fig 3 Neptunus'!H147)</f>
        <v/>
      </c>
      <c r="I146" s="16" t="str">
        <f>IF($A146="","",'Fig 4 Walkover'!H147)</f>
        <v/>
      </c>
      <c r="J146" s="7" t="str">
        <f>IF($A146="","",'Fig 1 Ballet Leg'!I147+'Fig 2 Barracuda'!I147+'Fig 3 Neptunus'!I147+'Fig 4 Walkover'!I147)</f>
        <v/>
      </c>
      <c r="K146" s="48" t="str">
        <f t="shared" si="11"/>
        <v/>
      </c>
    </row>
    <row r="147" spans="1:11" x14ac:dyDescent="0.25">
      <c r="A147" s="77"/>
      <c r="B147"/>
      <c r="C147"/>
      <c r="D147" s="78" t="str">
        <f t="shared" si="9"/>
        <v/>
      </c>
      <c r="E147" s="79" t="str">
        <f t="shared" si="10"/>
        <v/>
      </c>
      <c r="F147" s="80" t="str">
        <f>IF($A147="","",'Fig 1 Ballet Leg'!H148)</f>
        <v/>
      </c>
      <c r="G147" s="80" t="str">
        <f>IF($A147="","",'Fig 2 Barracuda'!H148)</f>
        <v/>
      </c>
      <c r="H147" s="80" t="str">
        <f>IF($A147="","",'Fig 3 Neptunus'!H148)</f>
        <v/>
      </c>
      <c r="I147" s="80" t="str">
        <f>IF($A147="","",'Fig 4 Walkover'!H148)</f>
        <v/>
      </c>
      <c r="J147" s="81" t="str">
        <f>IF($A147="","",'Fig 1 Ballet Leg'!I148+'Fig 2 Barracuda'!I148+'Fig 3 Neptunus'!I148+'Fig 4 Walkover'!I148)</f>
        <v/>
      </c>
      <c r="K147" s="48" t="str">
        <f t="shared" si="11"/>
        <v/>
      </c>
    </row>
    <row r="148" spans="1:11" x14ac:dyDescent="0.25">
      <c r="A148" s="4"/>
      <c r="B148"/>
      <c r="C148"/>
      <c r="D148" s="13" t="str">
        <f t="shared" si="9"/>
        <v/>
      </c>
      <c r="E148" s="47" t="str">
        <f t="shared" si="10"/>
        <v/>
      </c>
      <c r="F148" s="16" t="str">
        <f>IF($A148="","",'Fig 1 Ballet Leg'!H149)</f>
        <v/>
      </c>
      <c r="G148" s="16" t="str">
        <f>IF($A148="","",'Fig 2 Barracuda'!H149)</f>
        <v/>
      </c>
      <c r="H148" s="16" t="str">
        <f>IF($A148="","",'Fig 3 Neptunus'!H149)</f>
        <v/>
      </c>
      <c r="I148" s="16" t="str">
        <f>IF($A148="","",'Fig 4 Walkover'!H149)</f>
        <v/>
      </c>
      <c r="J148" s="7" t="str">
        <f>IF($A148="","",'Fig 1 Ballet Leg'!I149+'Fig 2 Barracuda'!I149+'Fig 3 Neptunus'!I149+'Fig 4 Walkover'!I149)</f>
        <v/>
      </c>
      <c r="K148" s="48" t="str">
        <f t="shared" si="11"/>
        <v/>
      </c>
    </row>
    <row r="149" spans="1:11" x14ac:dyDescent="0.25">
      <c r="A149" s="77"/>
      <c r="B149"/>
      <c r="C149"/>
      <c r="D149" s="78" t="str">
        <f t="shared" si="9"/>
        <v/>
      </c>
      <c r="E149" s="79" t="str">
        <f t="shared" si="10"/>
        <v/>
      </c>
      <c r="F149" s="80" t="str">
        <f>IF($A149="","",'Fig 1 Ballet Leg'!H150)</f>
        <v/>
      </c>
      <c r="G149" s="80" t="str">
        <f>IF($A149="","",'Fig 2 Barracuda'!H150)</f>
        <v/>
      </c>
      <c r="H149" s="80" t="str">
        <f>IF($A149="","",'Fig 3 Neptunus'!H150)</f>
        <v/>
      </c>
      <c r="I149" s="80" t="str">
        <f>IF($A149="","",'Fig 4 Walkover'!H150)</f>
        <v/>
      </c>
      <c r="J149" s="81" t="str">
        <f>IF($A149="","",'Fig 1 Ballet Leg'!I150+'Fig 2 Barracuda'!I150+'Fig 3 Neptunus'!I150+'Fig 4 Walkover'!I150)</f>
        <v/>
      </c>
      <c r="K149" s="48" t="str">
        <f t="shared" si="11"/>
        <v/>
      </c>
    </row>
    <row r="150" spans="1:11" x14ac:dyDescent="0.25">
      <c r="A150" s="4"/>
      <c r="B150"/>
      <c r="C150"/>
      <c r="D150" s="13" t="str">
        <f t="shared" si="9"/>
        <v/>
      </c>
      <c r="E150" s="47" t="str">
        <f t="shared" si="10"/>
        <v/>
      </c>
      <c r="F150" s="16" t="str">
        <f>IF($A150="","",'Fig 1 Ballet Leg'!H151)</f>
        <v/>
      </c>
      <c r="G150" s="16" t="str">
        <f>IF($A150="","",'Fig 2 Barracuda'!H151)</f>
        <v/>
      </c>
      <c r="H150" s="16" t="str">
        <f>IF($A150="","",'Fig 3 Neptunus'!H151)</f>
        <v/>
      </c>
      <c r="I150" s="16" t="str">
        <f>IF($A150="","",'Fig 4 Walkover'!H151)</f>
        <v/>
      </c>
      <c r="J150" s="7" t="str">
        <f>IF($A150="","",'Fig 1 Ballet Leg'!I151+'Fig 2 Barracuda'!I151+'Fig 3 Neptunus'!I151+'Fig 4 Walkover'!I151)</f>
        <v/>
      </c>
      <c r="K150" s="48" t="str">
        <f t="shared" si="11"/>
        <v/>
      </c>
    </row>
    <row r="151" spans="1:11" x14ac:dyDescent="0.25">
      <c r="A151" s="69"/>
      <c r="B151"/>
      <c r="C151"/>
      <c r="D151" s="28"/>
      <c r="E151" s="71"/>
      <c r="F151" s="42"/>
      <c r="G151" s="42"/>
      <c r="H151" s="42"/>
      <c r="I151" s="42"/>
      <c r="J151" s="43"/>
      <c r="K151" s="74" t="str">
        <f>IF($A151="","",IF(A151="","",VLOOKUP(E151,AX$3:AY$102,2,FALSE)))</f>
        <v/>
      </c>
    </row>
    <row r="152" spans="1:11" x14ac:dyDescent="0.25">
      <c r="A152" s="69"/>
      <c r="B152" s="27"/>
      <c r="C152" s="27"/>
      <c r="D152" s="28"/>
      <c r="E152" s="28"/>
      <c r="F152" s="70"/>
      <c r="G152" s="70"/>
      <c r="H152" s="70"/>
      <c r="I152" s="70"/>
      <c r="J152" s="27"/>
    </row>
    <row r="153" spans="1:11" x14ac:dyDescent="0.25">
      <c r="A153" s="69"/>
      <c r="B153" s="27"/>
      <c r="C153" s="27"/>
      <c r="D153" s="28"/>
      <c r="E153" s="28"/>
      <c r="F153" s="70"/>
      <c r="G153" s="70"/>
      <c r="H153" s="70"/>
      <c r="I153" s="70"/>
      <c r="J153" s="27"/>
    </row>
    <row r="154" spans="1:11" x14ac:dyDescent="0.25">
      <c r="A154" s="69"/>
      <c r="B154" s="27"/>
      <c r="C154" s="27"/>
      <c r="D154" s="28"/>
      <c r="E154" s="28"/>
      <c r="F154" s="70"/>
      <c r="G154" s="70"/>
      <c r="H154" s="70"/>
      <c r="I154" s="70"/>
      <c r="J154" s="27"/>
    </row>
    <row r="155" spans="1:11" x14ac:dyDescent="0.25">
      <c r="A155" s="69"/>
      <c r="B155" s="27"/>
      <c r="C155" s="27"/>
      <c r="D155" s="28"/>
      <c r="E155" s="28"/>
      <c r="F155" s="70"/>
      <c r="G155" s="70"/>
      <c r="H155" s="70"/>
      <c r="I155" s="70"/>
      <c r="J155" s="27"/>
    </row>
    <row r="156" spans="1:11" x14ac:dyDescent="0.25">
      <c r="A156" s="69"/>
      <c r="B156" s="27"/>
      <c r="C156" s="27"/>
      <c r="D156" s="28"/>
      <c r="E156" s="28"/>
      <c r="F156" s="70"/>
      <c r="G156" s="70"/>
      <c r="H156" s="70"/>
      <c r="I156" s="70"/>
      <c r="J156" s="27"/>
    </row>
    <row r="157" spans="1:11" x14ac:dyDescent="0.25">
      <c r="A157" s="69"/>
      <c r="B157" s="27"/>
      <c r="C157" s="27"/>
      <c r="D157" s="28"/>
      <c r="E157" s="28"/>
      <c r="F157" s="70"/>
      <c r="G157" s="70"/>
      <c r="H157" s="70"/>
      <c r="I157" s="70"/>
      <c r="J157" s="27"/>
    </row>
    <row r="158" spans="1:11" x14ac:dyDescent="0.25">
      <c r="A158" s="69"/>
      <c r="B158" s="27"/>
      <c r="C158" s="27"/>
      <c r="D158" s="28"/>
      <c r="E158" s="28"/>
      <c r="F158" s="70"/>
      <c r="G158" s="70"/>
      <c r="H158" s="70"/>
      <c r="I158" s="70"/>
      <c r="J158" s="27"/>
    </row>
    <row r="159" spans="1:11" x14ac:dyDescent="0.25">
      <c r="A159" s="69"/>
      <c r="B159" s="27"/>
      <c r="C159" s="27"/>
      <c r="D159" s="28"/>
      <c r="E159" s="28"/>
      <c r="F159" s="70"/>
      <c r="G159" s="70"/>
      <c r="H159" s="70"/>
      <c r="I159" s="70"/>
      <c r="J159" s="27"/>
    </row>
    <row r="160" spans="1:11" x14ac:dyDescent="0.25">
      <c r="A160" s="69"/>
      <c r="B160" s="27"/>
      <c r="C160" s="27"/>
      <c r="D160" s="28"/>
      <c r="E160" s="28"/>
      <c r="F160" s="70"/>
      <c r="G160" s="70"/>
      <c r="H160" s="70"/>
      <c r="I160" s="70"/>
      <c r="J160" s="27"/>
    </row>
    <row r="161" spans="1:10" x14ac:dyDescent="0.25">
      <c r="A161" s="69"/>
      <c r="B161" s="27"/>
      <c r="C161" s="27"/>
      <c r="D161" s="28"/>
      <c r="E161" s="28"/>
      <c r="F161" s="70"/>
      <c r="G161" s="70"/>
      <c r="H161" s="70"/>
      <c r="I161" s="70"/>
      <c r="J161" s="27"/>
    </row>
    <row r="162" spans="1:10" x14ac:dyDescent="0.25">
      <c r="A162" s="69"/>
      <c r="B162" s="27"/>
      <c r="C162" s="27"/>
      <c r="D162" s="28"/>
      <c r="E162" s="28"/>
      <c r="F162" s="70"/>
      <c r="G162" s="70"/>
      <c r="H162" s="70"/>
      <c r="I162" s="70"/>
      <c r="J162" s="27"/>
    </row>
    <row r="163" spans="1:10" x14ac:dyDescent="0.25">
      <c r="A163" s="69"/>
      <c r="B163" s="27"/>
      <c r="C163" s="27"/>
      <c r="D163" s="28"/>
      <c r="E163" s="28"/>
      <c r="F163" s="70"/>
      <c r="G163" s="70"/>
      <c r="H163" s="70"/>
      <c r="I163" s="70"/>
      <c r="J163" s="27"/>
    </row>
    <row r="164" spans="1:10" x14ac:dyDescent="0.25">
      <c r="A164" s="69"/>
      <c r="B164" s="27"/>
      <c r="C164" s="27"/>
      <c r="D164" s="28"/>
      <c r="E164" s="28"/>
      <c r="F164" s="70"/>
      <c r="G164" s="70"/>
      <c r="H164" s="70"/>
      <c r="I164" s="70"/>
      <c r="J164" s="27"/>
    </row>
    <row r="165" spans="1:10" x14ac:dyDescent="0.25">
      <c r="A165" s="69"/>
      <c r="B165" s="27"/>
      <c r="C165" s="27"/>
      <c r="D165" s="28"/>
      <c r="E165" s="28"/>
      <c r="F165" s="70"/>
      <c r="G165" s="70"/>
      <c r="H165" s="70"/>
      <c r="I165" s="70"/>
      <c r="J165" s="27"/>
    </row>
    <row r="166" spans="1:10" x14ac:dyDescent="0.25">
      <c r="A166" s="69"/>
      <c r="B166" s="27"/>
      <c r="C166" s="27"/>
      <c r="D166" s="28"/>
      <c r="E166" s="28"/>
      <c r="F166" s="70"/>
      <c r="G166" s="70"/>
      <c r="H166" s="70"/>
      <c r="I166" s="70"/>
      <c r="J166" s="27"/>
    </row>
    <row r="167" spans="1:10" x14ac:dyDescent="0.25">
      <c r="A167" s="69"/>
      <c r="B167" s="27"/>
      <c r="C167" s="27"/>
      <c r="D167" s="28"/>
      <c r="E167" s="28"/>
      <c r="F167" s="70"/>
      <c r="G167" s="70"/>
      <c r="H167" s="70"/>
      <c r="I167" s="70"/>
      <c r="J167" s="27"/>
    </row>
    <row r="168" spans="1:10" x14ac:dyDescent="0.25">
      <c r="A168" s="69"/>
      <c r="B168" s="27"/>
      <c r="C168" s="27"/>
      <c r="D168" s="28"/>
      <c r="E168" s="28"/>
      <c r="F168" s="70"/>
      <c r="G168" s="70"/>
      <c r="H168" s="70"/>
      <c r="I168" s="70"/>
      <c r="J168" s="27"/>
    </row>
    <row r="169" spans="1:10" x14ac:dyDescent="0.25">
      <c r="A169" s="69"/>
      <c r="B169" s="27"/>
      <c r="C169" s="27"/>
      <c r="D169" s="28"/>
      <c r="E169" s="28"/>
      <c r="F169" s="70"/>
      <c r="G169" s="70"/>
      <c r="H169" s="70"/>
      <c r="I169" s="70"/>
      <c r="J169" s="27"/>
    </row>
    <row r="170" spans="1:10" x14ac:dyDescent="0.25">
      <c r="A170" s="69"/>
      <c r="B170" s="27"/>
      <c r="C170" s="27"/>
      <c r="D170" s="28"/>
      <c r="E170" s="28"/>
      <c r="F170" s="70"/>
      <c r="G170" s="70"/>
      <c r="H170" s="70"/>
      <c r="I170" s="70"/>
      <c r="J170" s="27"/>
    </row>
    <row r="171" spans="1:10" x14ac:dyDescent="0.25">
      <c r="A171" s="69"/>
      <c r="B171" s="27"/>
      <c r="C171" s="27"/>
      <c r="D171" s="28"/>
      <c r="E171" s="28"/>
      <c r="F171" s="70"/>
      <c r="G171" s="70"/>
      <c r="H171" s="70"/>
      <c r="I171" s="70"/>
      <c r="J171" s="27"/>
    </row>
    <row r="172" spans="1:10" x14ac:dyDescent="0.25">
      <c r="A172" s="69"/>
      <c r="B172" s="27"/>
      <c r="C172" s="27"/>
      <c r="D172" s="28"/>
      <c r="E172" s="28"/>
      <c r="F172" s="70"/>
      <c r="G172" s="70"/>
      <c r="H172" s="70"/>
      <c r="I172" s="70"/>
      <c r="J172" s="27"/>
    </row>
    <row r="173" spans="1:10" x14ac:dyDescent="0.25">
      <c r="A173" s="69"/>
      <c r="B173" s="27"/>
      <c r="C173" s="27"/>
      <c r="D173" s="28"/>
      <c r="E173" s="28"/>
      <c r="F173" s="70"/>
      <c r="G173" s="70"/>
      <c r="H173" s="70"/>
      <c r="I173" s="70"/>
      <c r="J173" s="27"/>
    </row>
    <row r="174" spans="1:10" x14ac:dyDescent="0.25">
      <c r="A174" s="69"/>
      <c r="B174" s="27"/>
      <c r="C174" s="27"/>
      <c r="D174" s="28"/>
      <c r="E174" s="28"/>
      <c r="F174" s="70"/>
      <c r="G174" s="70"/>
      <c r="H174" s="70"/>
      <c r="I174" s="70"/>
      <c r="J174" s="27"/>
    </row>
    <row r="175" spans="1:10" x14ac:dyDescent="0.25">
      <c r="A175" s="69"/>
      <c r="B175" s="27"/>
      <c r="C175" s="27"/>
      <c r="D175" s="28"/>
      <c r="E175" s="28"/>
      <c r="F175" s="70"/>
      <c r="G175" s="70"/>
      <c r="H175" s="70"/>
      <c r="I175" s="70"/>
      <c r="J175" s="27"/>
    </row>
    <row r="176" spans="1:10" x14ac:dyDescent="0.25">
      <c r="A176" s="69"/>
      <c r="B176" s="27"/>
      <c r="C176" s="27"/>
      <c r="D176" s="28"/>
      <c r="E176" s="28"/>
      <c r="F176" s="70"/>
      <c r="G176" s="70"/>
      <c r="H176" s="70"/>
      <c r="I176" s="70"/>
      <c r="J176" s="27"/>
    </row>
    <row r="177" spans="1:10" x14ac:dyDescent="0.25">
      <c r="A177" s="69"/>
      <c r="B177" s="27"/>
      <c r="C177" s="27"/>
      <c r="D177" s="28"/>
      <c r="E177" s="28"/>
      <c r="F177" s="70"/>
      <c r="G177" s="70"/>
      <c r="H177" s="70"/>
      <c r="I177" s="70"/>
      <c r="J177" s="27"/>
    </row>
    <row r="178" spans="1:10" x14ac:dyDescent="0.25">
      <c r="A178" s="69"/>
      <c r="B178" s="27"/>
      <c r="C178" s="27"/>
      <c r="D178" s="28"/>
      <c r="E178" s="28"/>
      <c r="F178" s="70"/>
      <c r="G178" s="70"/>
      <c r="H178" s="70"/>
      <c r="I178" s="70"/>
      <c r="J178" s="27"/>
    </row>
    <row r="179" spans="1:10" x14ac:dyDescent="0.25">
      <c r="A179" s="69"/>
      <c r="B179" s="27"/>
      <c r="C179" s="27"/>
      <c r="D179" s="28"/>
      <c r="E179" s="28"/>
      <c r="F179" s="70"/>
      <c r="G179" s="70"/>
      <c r="H179" s="70"/>
      <c r="I179" s="70"/>
      <c r="J179" s="27"/>
    </row>
    <row r="180" spans="1:10" x14ac:dyDescent="0.25">
      <c r="A180" s="69"/>
      <c r="B180" s="27"/>
      <c r="C180" s="27"/>
      <c r="D180" s="28"/>
      <c r="E180" s="28"/>
      <c r="F180" s="70"/>
      <c r="G180" s="70"/>
      <c r="H180" s="70"/>
      <c r="I180" s="70"/>
      <c r="J180" s="27"/>
    </row>
    <row r="181" spans="1:10" x14ac:dyDescent="0.25">
      <c r="A181" s="69"/>
      <c r="B181" s="27"/>
      <c r="C181" s="27"/>
      <c r="D181" s="28"/>
      <c r="E181" s="28"/>
      <c r="F181" s="70"/>
      <c r="G181" s="70"/>
      <c r="H181" s="70"/>
      <c r="I181" s="70"/>
      <c r="J181" s="27"/>
    </row>
    <row r="182" spans="1:10" x14ac:dyDescent="0.25">
      <c r="A182" s="69"/>
      <c r="B182" s="27"/>
      <c r="C182" s="27"/>
      <c r="D182" s="28"/>
      <c r="E182" s="28"/>
      <c r="F182" s="70"/>
      <c r="G182" s="70"/>
      <c r="H182" s="70"/>
      <c r="I182" s="70"/>
      <c r="J182" s="27"/>
    </row>
    <row r="183" spans="1:10" x14ac:dyDescent="0.25">
      <c r="A183" s="69"/>
      <c r="B183" s="27"/>
      <c r="C183" s="27"/>
      <c r="D183" s="28"/>
      <c r="E183" s="28"/>
      <c r="F183" s="70"/>
      <c r="G183" s="70"/>
      <c r="H183" s="70"/>
      <c r="I183" s="70"/>
      <c r="J183" s="27"/>
    </row>
    <row r="184" spans="1:10" x14ac:dyDescent="0.25">
      <c r="A184" s="69"/>
      <c r="B184" s="27"/>
      <c r="C184" s="27"/>
      <c r="D184" s="28"/>
      <c r="E184" s="28"/>
      <c r="F184" s="70"/>
      <c r="G184" s="70"/>
      <c r="H184" s="70"/>
      <c r="I184" s="70"/>
      <c r="J184" s="27"/>
    </row>
    <row r="185" spans="1:10" x14ac:dyDescent="0.25">
      <c r="A185" s="69"/>
      <c r="B185" s="27"/>
      <c r="C185" s="27"/>
      <c r="D185" s="28"/>
      <c r="E185" s="28"/>
      <c r="F185" s="70"/>
      <c r="G185" s="70"/>
      <c r="H185" s="70"/>
      <c r="I185" s="70"/>
      <c r="J185" s="27"/>
    </row>
    <row r="186" spans="1:10" x14ac:dyDescent="0.25">
      <c r="A186" s="69"/>
      <c r="B186" s="27"/>
      <c r="C186" s="27"/>
      <c r="D186" s="28"/>
      <c r="E186" s="28"/>
      <c r="F186" s="70"/>
      <c r="G186" s="70"/>
      <c r="H186" s="70"/>
      <c r="I186" s="70"/>
      <c r="J186" s="27"/>
    </row>
    <row r="187" spans="1:10" x14ac:dyDescent="0.25">
      <c r="A187" s="69"/>
      <c r="B187" s="27"/>
      <c r="C187" s="27"/>
      <c r="D187" s="28"/>
      <c r="E187" s="28"/>
      <c r="F187" s="70"/>
      <c r="G187" s="70"/>
      <c r="H187" s="70"/>
      <c r="I187" s="70"/>
      <c r="J187" s="27"/>
    </row>
    <row r="188" spans="1:10" x14ac:dyDescent="0.25">
      <c r="A188" s="69"/>
      <c r="B188" s="27"/>
      <c r="C188" s="27"/>
      <c r="D188" s="28"/>
      <c r="E188" s="28"/>
      <c r="F188" s="70"/>
      <c r="G188" s="70"/>
      <c r="H188" s="70"/>
      <c r="I188" s="70"/>
      <c r="J188" s="27"/>
    </row>
    <row r="189" spans="1:10" x14ac:dyDescent="0.25">
      <c r="A189" s="69"/>
      <c r="B189" s="27"/>
      <c r="C189" s="27"/>
      <c r="D189" s="28"/>
      <c r="E189" s="28"/>
      <c r="F189" s="70"/>
      <c r="G189" s="70"/>
      <c r="H189" s="70"/>
      <c r="I189" s="70"/>
      <c r="J189" s="27"/>
    </row>
    <row r="190" spans="1:10" x14ac:dyDescent="0.25">
      <c r="A190" s="69"/>
      <c r="B190" s="27"/>
      <c r="C190" s="27"/>
      <c r="D190" s="28"/>
      <c r="E190" s="28"/>
      <c r="F190" s="70"/>
      <c r="G190" s="70"/>
      <c r="H190" s="70"/>
      <c r="I190" s="70"/>
      <c r="J190" s="27"/>
    </row>
    <row r="191" spans="1:10" x14ac:dyDescent="0.25">
      <c r="A191" s="69"/>
      <c r="B191" s="27"/>
      <c r="C191" s="27"/>
      <c r="D191" s="28"/>
      <c r="E191" s="28"/>
      <c r="F191" s="70"/>
      <c r="G191" s="70"/>
      <c r="H191" s="70"/>
      <c r="I191" s="70"/>
      <c r="J191" s="27"/>
    </row>
    <row r="192" spans="1:10" x14ac:dyDescent="0.25">
      <c r="A192" s="69"/>
      <c r="B192" s="27"/>
      <c r="C192" s="27"/>
      <c r="D192" s="28"/>
      <c r="E192" s="28"/>
      <c r="F192" s="70"/>
      <c r="G192" s="70"/>
      <c r="H192" s="70"/>
      <c r="I192" s="70"/>
      <c r="J192" s="27"/>
    </row>
    <row r="193" spans="1:10" x14ac:dyDescent="0.25">
      <c r="A193" s="69"/>
      <c r="B193" s="27"/>
      <c r="C193" s="27"/>
      <c r="D193" s="28"/>
      <c r="E193" s="28"/>
      <c r="F193" s="70"/>
      <c r="G193" s="70"/>
      <c r="H193" s="70"/>
      <c r="I193" s="70"/>
      <c r="J193" s="27"/>
    </row>
    <row r="194" spans="1:10" x14ac:dyDescent="0.25">
      <c r="A194" s="69"/>
      <c r="B194" s="27"/>
      <c r="C194" s="27"/>
      <c r="D194" s="28"/>
      <c r="E194" s="28"/>
      <c r="F194" s="70"/>
      <c r="G194" s="70"/>
      <c r="H194" s="70"/>
      <c r="I194" s="70"/>
      <c r="J194" s="27"/>
    </row>
    <row r="195" spans="1:10" x14ac:dyDescent="0.25">
      <c r="A195" s="69"/>
      <c r="B195" s="27"/>
      <c r="C195" s="27"/>
      <c r="D195" s="28"/>
      <c r="E195" s="28"/>
      <c r="F195" s="70"/>
      <c r="G195" s="70"/>
      <c r="H195" s="70"/>
      <c r="I195" s="70"/>
      <c r="J195" s="27"/>
    </row>
    <row r="196" spans="1:10" x14ac:dyDescent="0.25">
      <c r="A196" s="69"/>
      <c r="B196" s="27"/>
      <c r="C196" s="27"/>
      <c r="D196" s="28"/>
      <c r="E196" s="28"/>
      <c r="F196" s="70"/>
      <c r="G196" s="70"/>
      <c r="H196" s="70"/>
      <c r="I196" s="70"/>
      <c r="J196" s="27"/>
    </row>
    <row r="197" spans="1:10" x14ac:dyDescent="0.25">
      <c r="A197" s="69"/>
      <c r="B197" s="27"/>
      <c r="C197" s="27"/>
      <c r="D197" s="28"/>
      <c r="E197" s="28"/>
      <c r="F197" s="70"/>
      <c r="G197" s="70"/>
      <c r="H197" s="70"/>
      <c r="I197" s="70"/>
      <c r="J197" s="27"/>
    </row>
    <row r="198" spans="1:10" x14ac:dyDescent="0.25">
      <c r="A198" s="69"/>
      <c r="B198" s="27"/>
      <c r="C198" s="27"/>
      <c r="D198" s="28"/>
      <c r="E198" s="28"/>
      <c r="F198" s="70"/>
      <c r="G198" s="70"/>
      <c r="H198" s="70"/>
      <c r="I198" s="70"/>
      <c r="J198" s="27"/>
    </row>
  </sheetData>
  <phoneticPr fontId="3" type="noConversion"/>
  <conditionalFormatting sqref="A2:J3 D4:J150 A4:A150">
    <cfRule type="expression" dxfId="160" priority="2425" stopIfTrue="1">
      <formula>MOD(ROW(),2)=0</formula>
    </cfRule>
    <cfRule type="expression" dxfId="159" priority="2426" stopIfTrue="1">
      <formula>MOD(ROW(),2)&lt;&gt;0</formula>
    </cfRule>
  </conditionalFormatting>
  <conditionalFormatting sqref="K2:K151">
    <cfRule type="expression" dxfId="158" priority="2423" stopIfTrue="1">
      <formula>MOD(ROW(),2)=0</formula>
    </cfRule>
    <cfRule type="expression" dxfId="157" priority="2424" stopIfTrue="1">
      <formula>MOD(ROW(),2)&lt;&gt;0</formula>
    </cfRule>
  </conditionalFormatting>
  <conditionalFormatting sqref="K151">
    <cfRule type="expression" dxfId="156" priority="2183" stopIfTrue="1">
      <formula>MOD(ROW(),2)=0</formula>
    </cfRule>
    <cfRule type="expression" dxfId="155" priority="2184" stopIfTrue="1">
      <formula>MOD(ROW(),2)&lt;&gt;0</formula>
    </cfRule>
  </conditionalFormatting>
  <conditionalFormatting sqref="B4:C5">
    <cfRule type="expression" dxfId="154" priority="129" stopIfTrue="1">
      <formula>MOD(ROW(),2)=0</formula>
    </cfRule>
    <cfRule type="expression" dxfId="153" priority="130" stopIfTrue="1">
      <formula>MOD(ROW(),2)&lt;&gt;0</formula>
    </cfRule>
  </conditionalFormatting>
  <conditionalFormatting sqref="B6:C7">
    <cfRule type="expression" dxfId="152" priority="127" stopIfTrue="1">
      <formula>MOD(ROW(),2)=0</formula>
    </cfRule>
    <cfRule type="expression" dxfId="151" priority="128" stopIfTrue="1">
      <formula>MOD(ROW(),2)&lt;&gt;0</formula>
    </cfRule>
  </conditionalFormatting>
  <conditionalFormatting sqref="B8:C9">
    <cfRule type="expression" dxfId="150" priority="125" stopIfTrue="1">
      <formula>MOD(ROW(),2)=0</formula>
    </cfRule>
    <cfRule type="expression" dxfId="149" priority="126" stopIfTrue="1">
      <formula>MOD(ROW(),2)&lt;&gt;0</formula>
    </cfRule>
  </conditionalFormatting>
  <conditionalFormatting sqref="B10:C11">
    <cfRule type="expression" dxfId="148" priority="123" stopIfTrue="1">
      <formula>MOD(ROW(),2)=0</formula>
    </cfRule>
    <cfRule type="expression" dxfId="147" priority="124" stopIfTrue="1">
      <formula>MOD(ROW(),2)&lt;&gt;0</formula>
    </cfRule>
  </conditionalFormatting>
  <conditionalFormatting sqref="B12:C13">
    <cfRule type="expression" dxfId="146" priority="121" stopIfTrue="1">
      <formula>MOD(ROW(),2)=0</formula>
    </cfRule>
    <cfRule type="expression" dxfId="145" priority="122" stopIfTrue="1">
      <formula>MOD(ROW(),2)&lt;&gt;0</formula>
    </cfRule>
  </conditionalFormatting>
  <conditionalFormatting sqref="B14:C15">
    <cfRule type="expression" dxfId="144" priority="119" stopIfTrue="1">
      <formula>MOD(ROW(),2)=0</formula>
    </cfRule>
    <cfRule type="expression" dxfId="143" priority="120" stopIfTrue="1">
      <formula>MOD(ROW(),2)&lt;&gt;0</formula>
    </cfRule>
  </conditionalFormatting>
  <conditionalFormatting sqref="B16:C17">
    <cfRule type="expression" dxfId="142" priority="117" stopIfTrue="1">
      <formula>MOD(ROW(),2)=0</formula>
    </cfRule>
    <cfRule type="expression" dxfId="141" priority="118" stopIfTrue="1">
      <formula>MOD(ROW(),2)&lt;&gt;0</formula>
    </cfRule>
  </conditionalFormatting>
  <conditionalFormatting sqref="B18:C19">
    <cfRule type="expression" dxfId="140" priority="115" stopIfTrue="1">
      <formula>MOD(ROW(),2)=0</formula>
    </cfRule>
    <cfRule type="expression" dxfId="139" priority="116" stopIfTrue="1">
      <formula>MOD(ROW(),2)&lt;&gt;0</formula>
    </cfRule>
  </conditionalFormatting>
  <conditionalFormatting sqref="B20:C21">
    <cfRule type="expression" dxfId="138" priority="113" stopIfTrue="1">
      <formula>MOD(ROW(),2)=0</formula>
    </cfRule>
    <cfRule type="expression" dxfId="137" priority="114" stopIfTrue="1">
      <formula>MOD(ROW(),2)&lt;&gt;0</formula>
    </cfRule>
  </conditionalFormatting>
  <conditionalFormatting sqref="B22:C23">
    <cfRule type="expression" dxfId="136" priority="111" stopIfTrue="1">
      <formula>MOD(ROW(),2)=0</formula>
    </cfRule>
    <cfRule type="expression" dxfId="135" priority="112" stopIfTrue="1">
      <formula>MOD(ROW(),2)&lt;&gt;0</formula>
    </cfRule>
  </conditionalFormatting>
  <conditionalFormatting sqref="B24:C25">
    <cfRule type="expression" dxfId="134" priority="109" stopIfTrue="1">
      <formula>MOD(ROW(),2)=0</formula>
    </cfRule>
    <cfRule type="expression" dxfId="133" priority="110" stopIfTrue="1">
      <formula>MOD(ROW(),2)&lt;&gt;0</formula>
    </cfRule>
  </conditionalFormatting>
  <conditionalFormatting sqref="B26:C27">
    <cfRule type="expression" dxfId="132" priority="107" stopIfTrue="1">
      <formula>MOD(ROW(),2)=0</formula>
    </cfRule>
    <cfRule type="expression" dxfId="131" priority="108" stopIfTrue="1">
      <formula>MOD(ROW(),2)&lt;&gt;0</formula>
    </cfRule>
  </conditionalFormatting>
  <conditionalFormatting sqref="B28:C29">
    <cfRule type="expression" dxfId="130" priority="105" stopIfTrue="1">
      <formula>MOD(ROW(),2)=0</formula>
    </cfRule>
    <cfRule type="expression" dxfId="129" priority="106" stopIfTrue="1">
      <formula>MOD(ROW(),2)&lt;&gt;0</formula>
    </cfRule>
  </conditionalFormatting>
  <conditionalFormatting sqref="B30:C31">
    <cfRule type="expression" dxfId="128" priority="103" stopIfTrue="1">
      <formula>MOD(ROW(),2)=0</formula>
    </cfRule>
    <cfRule type="expression" dxfId="127" priority="104" stopIfTrue="1">
      <formula>MOD(ROW(),2)&lt;&gt;0</formula>
    </cfRule>
  </conditionalFormatting>
  <conditionalFormatting sqref="B32:C33">
    <cfRule type="expression" dxfId="126" priority="101" stopIfTrue="1">
      <formula>MOD(ROW(),2)=0</formula>
    </cfRule>
    <cfRule type="expression" dxfId="125" priority="102" stopIfTrue="1">
      <formula>MOD(ROW(),2)&lt;&gt;0</formula>
    </cfRule>
  </conditionalFormatting>
  <conditionalFormatting sqref="B34:C35">
    <cfRule type="expression" dxfId="124" priority="99" stopIfTrue="1">
      <formula>MOD(ROW(),2)=0</formula>
    </cfRule>
    <cfRule type="expression" dxfId="123" priority="100" stopIfTrue="1">
      <formula>MOD(ROW(),2)&lt;&gt;0</formula>
    </cfRule>
  </conditionalFormatting>
  <conditionalFormatting sqref="B36:C37">
    <cfRule type="expression" dxfId="122" priority="97" stopIfTrue="1">
      <formula>MOD(ROW(),2)=0</formula>
    </cfRule>
    <cfRule type="expression" dxfId="121" priority="98" stopIfTrue="1">
      <formula>MOD(ROW(),2)&lt;&gt;0</formula>
    </cfRule>
  </conditionalFormatting>
  <conditionalFormatting sqref="B38:C39">
    <cfRule type="expression" dxfId="120" priority="95" stopIfTrue="1">
      <formula>MOD(ROW(),2)=0</formula>
    </cfRule>
    <cfRule type="expression" dxfId="119" priority="96" stopIfTrue="1">
      <formula>MOD(ROW(),2)&lt;&gt;0</formula>
    </cfRule>
  </conditionalFormatting>
  <conditionalFormatting sqref="B40:C41">
    <cfRule type="expression" dxfId="118" priority="93" stopIfTrue="1">
      <formula>MOD(ROW(),2)=0</formula>
    </cfRule>
    <cfRule type="expression" dxfId="117" priority="94" stopIfTrue="1">
      <formula>MOD(ROW(),2)&lt;&gt;0</formula>
    </cfRule>
  </conditionalFormatting>
  <conditionalFormatting sqref="B42:C43">
    <cfRule type="expression" dxfId="116" priority="91" stopIfTrue="1">
      <formula>MOD(ROW(),2)=0</formula>
    </cfRule>
    <cfRule type="expression" dxfId="115" priority="92" stopIfTrue="1">
      <formula>MOD(ROW(),2)&lt;&gt;0</formula>
    </cfRule>
  </conditionalFormatting>
  <conditionalFormatting sqref="B44:C45">
    <cfRule type="expression" dxfId="114" priority="89" stopIfTrue="1">
      <formula>MOD(ROW(),2)=0</formula>
    </cfRule>
    <cfRule type="expression" dxfId="113" priority="90" stopIfTrue="1">
      <formula>MOD(ROW(),2)&lt;&gt;0</formula>
    </cfRule>
  </conditionalFormatting>
  <conditionalFormatting sqref="B46:C47">
    <cfRule type="expression" dxfId="112" priority="87" stopIfTrue="1">
      <formula>MOD(ROW(),2)=0</formula>
    </cfRule>
    <cfRule type="expression" dxfId="111" priority="88" stopIfTrue="1">
      <formula>MOD(ROW(),2)&lt;&gt;0</formula>
    </cfRule>
  </conditionalFormatting>
  <conditionalFormatting sqref="B48:C49">
    <cfRule type="expression" dxfId="110" priority="85" stopIfTrue="1">
      <formula>MOD(ROW(),2)=0</formula>
    </cfRule>
    <cfRule type="expression" dxfId="109" priority="86" stopIfTrue="1">
      <formula>MOD(ROW(),2)&lt;&gt;0</formula>
    </cfRule>
  </conditionalFormatting>
  <conditionalFormatting sqref="B50:C51">
    <cfRule type="expression" dxfId="108" priority="83" stopIfTrue="1">
      <formula>MOD(ROW(),2)=0</formula>
    </cfRule>
    <cfRule type="expression" dxfId="107" priority="84" stopIfTrue="1">
      <formula>MOD(ROW(),2)&lt;&gt;0</formula>
    </cfRule>
  </conditionalFormatting>
  <conditionalFormatting sqref="B52:C53">
    <cfRule type="expression" dxfId="106" priority="81" stopIfTrue="1">
      <formula>MOD(ROW(),2)=0</formula>
    </cfRule>
    <cfRule type="expression" dxfId="105" priority="82" stopIfTrue="1">
      <formula>MOD(ROW(),2)&lt;&gt;0</formula>
    </cfRule>
  </conditionalFormatting>
  <conditionalFormatting sqref="B54:C55">
    <cfRule type="expression" dxfId="104" priority="79" stopIfTrue="1">
      <formula>MOD(ROW(),2)=0</formula>
    </cfRule>
    <cfRule type="expression" dxfId="103" priority="80" stopIfTrue="1">
      <formula>MOD(ROW(),2)&lt;&gt;0</formula>
    </cfRule>
  </conditionalFormatting>
  <conditionalFormatting sqref="B56:C57">
    <cfRule type="expression" dxfId="102" priority="77" stopIfTrue="1">
      <formula>MOD(ROW(),2)=0</formula>
    </cfRule>
    <cfRule type="expression" dxfId="101" priority="78" stopIfTrue="1">
      <formula>MOD(ROW(),2)&lt;&gt;0</formula>
    </cfRule>
  </conditionalFormatting>
  <conditionalFormatting sqref="B58:C59">
    <cfRule type="expression" dxfId="100" priority="75" stopIfTrue="1">
      <formula>MOD(ROW(),2)=0</formula>
    </cfRule>
    <cfRule type="expression" dxfId="99" priority="76" stopIfTrue="1">
      <formula>MOD(ROW(),2)&lt;&gt;0</formula>
    </cfRule>
  </conditionalFormatting>
  <conditionalFormatting sqref="B60:C61">
    <cfRule type="expression" dxfId="98" priority="73" stopIfTrue="1">
      <formula>MOD(ROW(),2)=0</formula>
    </cfRule>
    <cfRule type="expression" dxfId="97" priority="74" stopIfTrue="1">
      <formula>MOD(ROW(),2)&lt;&gt;0</formula>
    </cfRule>
  </conditionalFormatting>
  <conditionalFormatting sqref="B62:C63">
    <cfRule type="expression" dxfId="96" priority="71" stopIfTrue="1">
      <formula>MOD(ROW(),2)=0</formula>
    </cfRule>
    <cfRule type="expression" dxfId="95" priority="72" stopIfTrue="1">
      <formula>MOD(ROW(),2)&lt;&gt;0</formula>
    </cfRule>
  </conditionalFormatting>
  <conditionalFormatting sqref="B64:C65">
    <cfRule type="expression" dxfId="94" priority="69" stopIfTrue="1">
      <formula>MOD(ROW(),2)=0</formula>
    </cfRule>
    <cfRule type="expression" dxfId="93" priority="70" stopIfTrue="1">
      <formula>MOD(ROW(),2)&lt;&gt;0</formula>
    </cfRule>
  </conditionalFormatting>
  <conditionalFormatting sqref="B66:C67">
    <cfRule type="expression" dxfId="92" priority="67" stopIfTrue="1">
      <formula>MOD(ROW(),2)=0</formula>
    </cfRule>
    <cfRule type="expression" dxfId="91" priority="68" stopIfTrue="1">
      <formula>MOD(ROW(),2)&lt;&gt;0</formula>
    </cfRule>
  </conditionalFormatting>
  <conditionalFormatting sqref="B75:C76">
    <cfRule type="expression" dxfId="90" priority="65" stopIfTrue="1">
      <formula>MOD(ROW(),2)=0</formula>
    </cfRule>
    <cfRule type="expression" dxfId="89" priority="66" stopIfTrue="1">
      <formula>MOD(ROW(),2)&lt;&gt;0</formula>
    </cfRule>
  </conditionalFormatting>
  <conditionalFormatting sqref="B78:C79">
    <cfRule type="expression" dxfId="88" priority="63" stopIfTrue="1">
      <formula>MOD(ROW(),2)=0</formula>
    </cfRule>
    <cfRule type="expression" dxfId="87" priority="64" stopIfTrue="1">
      <formula>MOD(ROW(),2)&lt;&gt;0</formula>
    </cfRule>
  </conditionalFormatting>
  <conditionalFormatting sqref="B80:C81">
    <cfRule type="expression" dxfId="86" priority="61" stopIfTrue="1">
      <formula>MOD(ROW(),2)=0</formula>
    </cfRule>
    <cfRule type="expression" dxfId="85" priority="62" stopIfTrue="1">
      <formula>MOD(ROW(),2)&lt;&gt;0</formula>
    </cfRule>
  </conditionalFormatting>
  <conditionalFormatting sqref="B82:C83">
    <cfRule type="expression" dxfId="84" priority="59" stopIfTrue="1">
      <formula>MOD(ROW(),2)=0</formula>
    </cfRule>
    <cfRule type="expression" dxfId="83" priority="60" stopIfTrue="1">
      <formula>MOD(ROW(),2)&lt;&gt;0</formula>
    </cfRule>
  </conditionalFormatting>
  <conditionalFormatting sqref="B92:C93">
    <cfRule type="expression" dxfId="82" priority="57" stopIfTrue="1">
      <formula>MOD(ROW(),2)=0</formula>
    </cfRule>
    <cfRule type="expression" dxfId="81" priority="58" stopIfTrue="1">
      <formula>MOD(ROW(),2)&lt;&gt;0</formula>
    </cfRule>
  </conditionalFormatting>
  <conditionalFormatting sqref="B94:C95">
    <cfRule type="expression" dxfId="80" priority="55" stopIfTrue="1">
      <formula>MOD(ROW(),2)=0</formula>
    </cfRule>
    <cfRule type="expression" dxfId="79" priority="56" stopIfTrue="1">
      <formula>MOD(ROW(),2)&lt;&gt;0</formula>
    </cfRule>
  </conditionalFormatting>
  <conditionalFormatting sqref="B96:C97">
    <cfRule type="expression" dxfId="78" priority="53" stopIfTrue="1">
      <formula>MOD(ROW(),2)=0</formula>
    </cfRule>
    <cfRule type="expression" dxfId="77" priority="54" stopIfTrue="1">
      <formula>MOD(ROW(),2)&lt;&gt;0</formula>
    </cfRule>
  </conditionalFormatting>
  <conditionalFormatting sqref="B98:C99">
    <cfRule type="expression" dxfId="76" priority="51" stopIfTrue="1">
      <formula>MOD(ROW(),2)=0</formula>
    </cfRule>
    <cfRule type="expression" dxfId="75" priority="52" stopIfTrue="1">
      <formula>MOD(ROW(),2)&lt;&gt;0</formula>
    </cfRule>
  </conditionalFormatting>
  <conditionalFormatting sqref="B108:C109">
    <cfRule type="expression" dxfId="74" priority="49" stopIfTrue="1">
      <formula>MOD(ROW(),2)=0</formula>
    </cfRule>
    <cfRule type="expression" dxfId="73" priority="50" stopIfTrue="1">
      <formula>MOD(ROW(),2)&lt;&gt;0</formula>
    </cfRule>
  </conditionalFormatting>
  <conditionalFormatting sqref="B104:C105">
    <cfRule type="expression" dxfId="72" priority="47" stopIfTrue="1">
      <formula>MOD(ROW(),2)=0</formula>
    </cfRule>
    <cfRule type="expression" dxfId="71" priority="48" stopIfTrue="1">
      <formula>MOD(ROW(),2)&lt;&gt;0</formula>
    </cfRule>
  </conditionalFormatting>
  <conditionalFormatting sqref="B106:C107">
    <cfRule type="expression" dxfId="70" priority="45" stopIfTrue="1">
      <formula>MOD(ROW(),2)=0</formula>
    </cfRule>
    <cfRule type="expression" dxfId="69" priority="46" stopIfTrue="1">
      <formula>MOD(ROW(),2)&lt;&gt;0</formula>
    </cfRule>
  </conditionalFormatting>
  <conditionalFormatting sqref="B102:C103">
    <cfRule type="expression" dxfId="68" priority="43" stopIfTrue="1">
      <formula>MOD(ROW(),2)=0</formula>
    </cfRule>
    <cfRule type="expression" dxfId="67" priority="44" stopIfTrue="1">
      <formula>MOD(ROW(),2)&lt;&gt;0</formula>
    </cfRule>
  </conditionalFormatting>
  <conditionalFormatting sqref="B110:C111">
    <cfRule type="expression" dxfId="66" priority="41" stopIfTrue="1">
      <formula>MOD(ROW(),2)=0</formula>
    </cfRule>
    <cfRule type="expression" dxfId="65" priority="42" stopIfTrue="1">
      <formula>MOD(ROW(),2)&lt;&gt;0</formula>
    </cfRule>
  </conditionalFormatting>
  <conditionalFormatting sqref="B112:C113">
    <cfRule type="expression" dxfId="64" priority="39" stopIfTrue="1">
      <formula>MOD(ROW(),2)=0</formula>
    </cfRule>
    <cfRule type="expression" dxfId="63" priority="40" stopIfTrue="1">
      <formula>MOD(ROW(),2)&lt;&gt;0</formula>
    </cfRule>
  </conditionalFormatting>
  <conditionalFormatting sqref="B114:C115">
    <cfRule type="expression" dxfId="62" priority="37" stopIfTrue="1">
      <formula>MOD(ROW(),2)=0</formula>
    </cfRule>
    <cfRule type="expression" dxfId="61" priority="38" stopIfTrue="1">
      <formula>MOD(ROW(),2)&lt;&gt;0</formula>
    </cfRule>
  </conditionalFormatting>
  <conditionalFormatting sqref="B116:C117">
    <cfRule type="expression" dxfId="60" priority="35" stopIfTrue="1">
      <formula>MOD(ROW(),2)=0</formula>
    </cfRule>
    <cfRule type="expression" dxfId="59" priority="36" stopIfTrue="1">
      <formula>MOD(ROW(),2)&lt;&gt;0</formula>
    </cfRule>
  </conditionalFormatting>
  <conditionalFormatting sqref="B118:C119">
    <cfRule type="expression" dxfId="58" priority="33" stopIfTrue="1">
      <formula>MOD(ROW(),2)=0</formula>
    </cfRule>
    <cfRule type="expression" dxfId="57" priority="34" stopIfTrue="1">
      <formula>MOD(ROW(),2)&lt;&gt;0</formula>
    </cfRule>
  </conditionalFormatting>
  <conditionalFormatting sqref="B120:C121">
    <cfRule type="expression" dxfId="56" priority="31" stopIfTrue="1">
      <formula>MOD(ROW(),2)=0</formula>
    </cfRule>
    <cfRule type="expression" dxfId="55" priority="32" stopIfTrue="1">
      <formula>MOD(ROW(),2)&lt;&gt;0</formula>
    </cfRule>
  </conditionalFormatting>
  <conditionalFormatting sqref="B122:C123">
    <cfRule type="expression" dxfId="54" priority="29" stopIfTrue="1">
      <formula>MOD(ROW(),2)=0</formula>
    </cfRule>
    <cfRule type="expression" dxfId="53" priority="30" stopIfTrue="1">
      <formula>MOD(ROW(),2)&lt;&gt;0</formula>
    </cfRule>
  </conditionalFormatting>
  <conditionalFormatting sqref="B124:C125">
    <cfRule type="expression" dxfId="52" priority="27" stopIfTrue="1">
      <formula>MOD(ROW(),2)=0</formula>
    </cfRule>
    <cfRule type="expression" dxfId="51" priority="28" stopIfTrue="1">
      <formula>MOD(ROW(),2)&lt;&gt;0</formula>
    </cfRule>
  </conditionalFormatting>
  <conditionalFormatting sqref="B126:C127">
    <cfRule type="expression" dxfId="50" priority="25" stopIfTrue="1">
      <formula>MOD(ROW(),2)=0</formula>
    </cfRule>
    <cfRule type="expression" dxfId="49" priority="26" stopIfTrue="1">
      <formula>MOD(ROW(),2)&lt;&gt;0</formula>
    </cfRule>
  </conditionalFormatting>
  <conditionalFormatting sqref="B128:C129">
    <cfRule type="expression" dxfId="48" priority="23" stopIfTrue="1">
      <formula>MOD(ROW(),2)=0</formula>
    </cfRule>
    <cfRule type="expression" dxfId="47" priority="24" stopIfTrue="1">
      <formula>MOD(ROW(),2)&lt;&gt;0</formula>
    </cfRule>
  </conditionalFormatting>
  <conditionalFormatting sqref="B130:C131">
    <cfRule type="expression" dxfId="46" priority="21" stopIfTrue="1">
      <formula>MOD(ROW(),2)=0</formula>
    </cfRule>
    <cfRule type="expression" dxfId="45" priority="22" stopIfTrue="1">
      <formula>MOD(ROW(),2)&lt;&gt;0</formula>
    </cfRule>
  </conditionalFormatting>
  <conditionalFormatting sqref="B132:C133">
    <cfRule type="expression" dxfId="44" priority="19" stopIfTrue="1">
      <formula>MOD(ROW(),2)=0</formula>
    </cfRule>
    <cfRule type="expression" dxfId="43" priority="20" stopIfTrue="1">
      <formula>MOD(ROW(),2)&lt;&gt;0</formula>
    </cfRule>
  </conditionalFormatting>
  <conditionalFormatting sqref="B134:C135">
    <cfRule type="expression" dxfId="42" priority="17" stopIfTrue="1">
      <formula>MOD(ROW(),2)=0</formula>
    </cfRule>
    <cfRule type="expression" dxfId="41" priority="18" stopIfTrue="1">
      <formula>MOD(ROW(),2)&lt;&gt;0</formula>
    </cfRule>
  </conditionalFormatting>
  <conditionalFormatting sqref="B136:C137">
    <cfRule type="expression" dxfId="40" priority="15" stopIfTrue="1">
      <formula>MOD(ROW(),2)=0</formula>
    </cfRule>
    <cfRule type="expression" dxfId="39" priority="16" stopIfTrue="1">
      <formula>MOD(ROW(),2)&lt;&gt;0</formula>
    </cfRule>
  </conditionalFormatting>
  <conditionalFormatting sqref="B138:C139">
    <cfRule type="expression" dxfId="38" priority="13" stopIfTrue="1">
      <formula>MOD(ROW(),2)=0</formula>
    </cfRule>
    <cfRule type="expression" dxfId="37" priority="14" stopIfTrue="1">
      <formula>MOD(ROW(),2)&lt;&gt;0</formula>
    </cfRule>
  </conditionalFormatting>
  <conditionalFormatting sqref="B140:C141">
    <cfRule type="expression" dxfId="36" priority="11" stopIfTrue="1">
      <formula>MOD(ROW(),2)=0</formula>
    </cfRule>
    <cfRule type="expression" dxfId="35" priority="12" stopIfTrue="1">
      <formula>MOD(ROW(),2)&lt;&gt;0</formula>
    </cfRule>
  </conditionalFormatting>
  <conditionalFormatting sqref="B142:C143">
    <cfRule type="expression" dxfId="34" priority="9" stopIfTrue="1">
      <formula>MOD(ROW(),2)=0</formula>
    </cfRule>
    <cfRule type="expression" dxfId="33" priority="10" stopIfTrue="1">
      <formula>MOD(ROW(),2)&lt;&gt;0</formula>
    </cfRule>
  </conditionalFormatting>
  <conditionalFormatting sqref="B144:C145">
    <cfRule type="expression" dxfId="32" priority="7" stopIfTrue="1">
      <formula>MOD(ROW(),2)=0</formula>
    </cfRule>
    <cfRule type="expression" dxfId="31" priority="8" stopIfTrue="1">
      <formula>MOD(ROW(),2)&lt;&gt;0</formula>
    </cfRule>
  </conditionalFormatting>
  <conditionalFormatting sqref="B146:C147">
    <cfRule type="expression" dxfId="30" priority="5" stopIfTrue="1">
      <formula>MOD(ROW(),2)=0</formula>
    </cfRule>
    <cfRule type="expression" dxfId="29" priority="6" stopIfTrue="1">
      <formula>MOD(ROW(),2)&lt;&gt;0</formula>
    </cfRule>
  </conditionalFormatting>
  <conditionalFormatting sqref="B148:C149">
    <cfRule type="expression" dxfId="28" priority="3" stopIfTrue="1">
      <formula>MOD(ROW(),2)=0</formula>
    </cfRule>
    <cfRule type="expression" dxfId="27" priority="4" stopIfTrue="1">
      <formula>MOD(ROW(),2)&lt;&gt;0</formula>
    </cfRule>
  </conditionalFormatting>
  <conditionalFormatting sqref="B150:C151">
    <cfRule type="expression" dxfId="26" priority="1" stopIfTrue="1">
      <formula>MOD(ROW(),2)=0</formula>
    </cfRule>
    <cfRule type="expression" dxfId="25" priority="2" stopIfTrue="1">
      <formula>MOD(ROW(),2)&lt;&gt;0</formula>
    </cfRule>
  </conditionalFormatting>
  <printOptions gridLines="1"/>
  <pageMargins left="0.5" right="0.5" top="0.75" bottom="0.43" header="0.34" footer="0.23"/>
  <pageSetup orientation="landscape"/>
  <headerFooter alignWithMargins="0">
    <oddHeader>&amp;C&amp;"Arial,Bold"&amp;20JV Figures</oddHeader>
    <oddFooter>&amp;Cpage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P151"/>
  <sheetViews>
    <sheetView showZeros="0" workbookViewId="0">
      <selection activeCell="N2" sqref="N2:P151"/>
    </sheetView>
  </sheetViews>
  <sheetFormatPr defaultColWidth="8.85546875" defaultRowHeight="12.75" x14ac:dyDescent="0.2"/>
  <cols>
    <col min="1" max="1" width="15.7109375" customWidth="1"/>
    <col min="2" max="3" width="18.42578125" customWidth="1"/>
    <col min="4" max="4" width="14.28515625" customWidth="1"/>
    <col min="5" max="5" width="9.140625" customWidth="1"/>
    <col min="6" max="6" width="9.140625" style="49" customWidth="1"/>
    <col min="7" max="7" width="17.42578125" bestFit="1" customWidth="1"/>
    <col min="10" max="10" width="14.28515625" bestFit="1" customWidth="1"/>
    <col min="11" max="11" width="17.42578125" bestFit="1" customWidth="1"/>
  </cols>
  <sheetData>
    <row r="1" spans="1:16" x14ac:dyDescent="0.2">
      <c r="A1" s="53">
        <v>1</v>
      </c>
      <c r="B1" s="53" t="s">
        <v>30</v>
      </c>
      <c r="C1">
        <f t="shared" ref="C1" ca="1" si="0">RAND()</f>
        <v>0.18406528106030096</v>
      </c>
      <c r="D1" s="26"/>
      <c r="F1" s="25"/>
      <c r="G1" s="26" t="s">
        <v>12</v>
      </c>
      <c r="H1" s="26" t="s">
        <v>39</v>
      </c>
      <c r="I1" s="26" t="s">
        <v>38</v>
      </c>
      <c r="J1" s="26" t="s">
        <v>39</v>
      </c>
      <c r="K1" s="26" t="s">
        <v>12</v>
      </c>
    </row>
    <row r="2" spans="1:16" x14ac:dyDescent="0.2">
      <c r="A2" t="s">
        <v>18</v>
      </c>
      <c r="B2" t="s">
        <v>35</v>
      </c>
      <c r="C2">
        <f ca="1">RAND()</f>
        <v>0.56056759299385883</v>
      </c>
      <c r="D2" s="26">
        <f ca="1">IF(ISNA(RANK(C2,C$2:C$150,1)),"",RANK(C2,C$2:C$150,1))</f>
        <v>1</v>
      </c>
      <c r="E2" s="34">
        <f>IF(B2&lt;&gt;"",F2,"")</f>
        <v>1</v>
      </c>
      <c r="F2" s="49">
        <v>1</v>
      </c>
      <c r="G2" t="str">
        <f>B2</f>
        <v>Edina</v>
      </c>
      <c r="H2" t="str">
        <f>A2</f>
        <v>Student Names:</v>
      </c>
      <c r="I2" s="49">
        <f>E2</f>
        <v>1</v>
      </c>
      <c r="J2" t="str">
        <f ca="1">IF(ISNA(VLOOKUP(I2,D$2:H$150,5,FALSE)),"",VLOOKUP(I2,D$2:H$150,5,FALSE))</f>
        <v>Student Names:</v>
      </c>
      <c r="K2" t="str">
        <f ca="1">IF(ISNA(VLOOKUP(I2,D$2:G$150,4,FALSE)),"",VLOOKUP(I2,D$2:G$150,4,FALSE))</f>
        <v>Edina</v>
      </c>
      <c r="N2">
        <v>1</v>
      </c>
      <c r="O2" t="s">
        <v>18</v>
      </c>
      <c r="P2" t="s">
        <v>35</v>
      </c>
    </row>
    <row r="3" spans="1:16" x14ac:dyDescent="0.2">
      <c r="A3" t="s">
        <v>18</v>
      </c>
      <c r="B3" t="s">
        <v>33</v>
      </c>
      <c r="C3">
        <f ca="1">RAND()</f>
        <v>0.92160924543102585</v>
      </c>
      <c r="D3" s="26">
        <f t="shared" ref="D3:D31" ca="1" si="1">IF(ISNA(RANK(C3,C$2:C$150,1)),"",RANK(C3,C$2:C$150,1))</f>
        <v>2</v>
      </c>
      <c r="E3" s="34">
        <f t="shared" ref="E3:E31" si="2">IF(B3&lt;&gt;"",F3,"")</f>
        <v>2</v>
      </c>
      <c r="F3" s="25">
        <v>2</v>
      </c>
      <c r="G3" t="str">
        <f t="shared" ref="G3:G66" si="3">B3</f>
        <v>Hopkins</v>
      </c>
      <c r="H3" t="str">
        <f t="shared" ref="H3:H66" si="4">A3</f>
        <v>Student Names:</v>
      </c>
      <c r="I3" s="49">
        <f t="shared" ref="I3:I66" si="5">E3</f>
        <v>2</v>
      </c>
      <c r="J3" t="str">
        <f t="shared" ref="J3:J66" ca="1" si="6">IF(ISNA(VLOOKUP(I3,D$2:H$150,5,FALSE)),"",VLOOKUP(I3,D$2:H$150,5,FALSE))</f>
        <v>Student Names:</v>
      </c>
      <c r="K3" t="str">
        <f t="shared" ref="K3:K66" ca="1" si="7">IF(ISNA(VLOOKUP(I3,D$2:G$150,4,FALSE)),"",VLOOKUP(I3,D$2:G$150,4,FALSE))</f>
        <v>Hopkins</v>
      </c>
      <c r="N3">
        <v>2</v>
      </c>
      <c r="O3" t="s">
        <v>18</v>
      </c>
      <c r="P3" t="s">
        <v>33</v>
      </c>
    </row>
    <row r="4" spans="1:16" x14ac:dyDescent="0.2">
      <c r="D4" s="26" t="str">
        <f t="shared" ca="1" si="1"/>
        <v/>
      </c>
      <c r="E4" s="34" t="str">
        <f t="shared" si="2"/>
        <v/>
      </c>
      <c r="F4" s="49">
        <v>3</v>
      </c>
      <c r="G4">
        <f t="shared" si="3"/>
        <v>0</v>
      </c>
      <c r="H4">
        <f t="shared" si="4"/>
        <v>0</v>
      </c>
      <c r="I4" s="49" t="str">
        <f t="shared" si="5"/>
        <v/>
      </c>
      <c r="J4">
        <f t="shared" ca="1" si="6"/>
        <v>0</v>
      </c>
      <c r="K4">
        <f t="shared" ca="1" si="7"/>
        <v>0</v>
      </c>
      <c r="N4" t="s">
        <v>49</v>
      </c>
    </row>
    <row r="5" spans="1:16" x14ac:dyDescent="0.2">
      <c r="D5" s="26" t="str">
        <f t="shared" ca="1" si="1"/>
        <v/>
      </c>
      <c r="E5" s="34" t="str">
        <f t="shared" si="2"/>
        <v/>
      </c>
      <c r="F5" s="25">
        <v>4</v>
      </c>
      <c r="G5">
        <f t="shared" si="3"/>
        <v>0</v>
      </c>
      <c r="H5">
        <f t="shared" si="4"/>
        <v>0</v>
      </c>
      <c r="I5" s="49" t="str">
        <f t="shared" si="5"/>
        <v/>
      </c>
      <c r="J5">
        <f t="shared" ca="1" si="6"/>
        <v>0</v>
      </c>
      <c r="K5">
        <f t="shared" ca="1" si="7"/>
        <v>0</v>
      </c>
      <c r="N5" t="s">
        <v>49</v>
      </c>
    </row>
    <row r="6" spans="1:16" x14ac:dyDescent="0.2">
      <c r="D6" s="26" t="str">
        <f t="shared" ca="1" si="1"/>
        <v/>
      </c>
      <c r="E6" s="34" t="str">
        <f t="shared" si="2"/>
        <v/>
      </c>
      <c r="F6" s="49">
        <v>5</v>
      </c>
      <c r="G6">
        <f t="shared" si="3"/>
        <v>0</v>
      </c>
      <c r="H6">
        <f t="shared" si="4"/>
        <v>0</v>
      </c>
      <c r="I6" s="49" t="str">
        <f t="shared" si="5"/>
        <v/>
      </c>
      <c r="J6">
        <f t="shared" ca="1" si="6"/>
        <v>0</v>
      </c>
      <c r="K6">
        <f t="shared" ca="1" si="7"/>
        <v>0</v>
      </c>
      <c r="N6" t="s">
        <v>49</v>
      </c>
    </row>
    <row r="7" spans="1:16" x14ac:dyDescent="0.2">
      <c r="D7" s="26" t="str">
        <f t="shared" ca="1" si="1"/>
        <v/>
      </c>
      <c r="E7" s="34" t="str">
        <f t="shared" si="2"/>
        <v/>
      </c>
      <c r="F7" s="25">
        <v>6</v>
      </c>
      <c r="G7">
        <f t="shared" si="3"/>
        <v>0</v>
      </c>
      <c r="H7">
        <f t="shared" si="4"/>
        <v>0</v>
      </c>
      <c r="I7" s="49" t="str">
        <f t="shared" si="5"/>
        <v/>
      </c>
      <c r="J7">
        <f t="shared" ca="1" si="6"/>
        <v>0</v>
      </c>
      <c r="K7">
        <f t="shared" ca="1" si="7"/>
        <v>0</v>
      </c>
      <c r="N7" t="s">
        <v>49</v>
      </c>
    </row>
    <row r="8" spans="1:16" x14ac:dyDescent="0.2">
      <c r="D8" s="26" t="str">
        <f t="shared" ca="1" si="1"/>
        <v/>
      </c>
      <c r="E8" s="34" t="str">
        <f t="shared" si="2"/>
        <v/>
      </c>
      <c r="F8" s="49">
        <v>7</v>
      </c>
      <c r="G8">
        <f t="shared" si="3"/>
        <v>0</v>
      </c>
      <c r="H8">
        <f t="shared" si="4"/>
        <v>0</v>
      </c>
      <c r="I8" s="49" t="str">
        <f t="shared" si="5"/>
        <v/>
      </c>
      <c r="J8">
        <f t="shared" ca="1" si="6"/>
        <v>0</v>
      </c>
      <c r="K8">
        <f t="shared" ca="1" si="7"/>
        <v>0</v>
      </c>
      <c r="N8" t="s">
        <v>49</v>
      </c>
    </row>
    <row r="9" spans="1:16" x14ac:dyDescent="0.2">
      <c r="D9" s="26" t="str">
        <f t="shared" ca="1" si="1"/>
        <v/>
      </c>
      <c r="E9" s="34" t="str">
        <f t="shared" si="2"/>
        <v/>
      </c>
      <c r="F9" s="25">
        <v>8</v>
      </c>
      <c r="G9">
        <f t="shared" si="3"/>
        <v>0</v>
      </c>
      <c r="H9">
        <f t="shared" si="4"/>
        <v>0</v>
      </c>
      <c r="I9" s="49" t="str">
        <f t="shared" si="5"/>
        <v/>
      </c>
      <c r="J9">
        <f t="shared" ca="1" si="6"/>
        <v>0</v>
      </c>
      <c r="K9">
        <f t="shared" ca="1" si="7"/>
        <v>0</v>
      </c>
      <c r="N9" t="s">
        <v>49</v>
      </c>
    </row>
    <row r="10" spans="1:16" x14ac:dyDescent="0.2">
      <c r="D10" s="26" t="str">
        <f t="shared" ca="1" si="1"/>
        <v/>
      </c>
      <c r="E10" s="34" t="str">
        <f t="shared" si="2"/>
        <v/>
      </c>
      <c r="F10" s="49">
        <v>9</v>
      </c>
      <c r="G10">
        <f t="shared" si="3"/>
        <v>0</v>
      </c>
      <c r="H10">
        <f t="shared" si="4"/>
        <v>0</v>
      </c>
      <c r="I10" s="49" t="str">
        <f t="shared" si="5"/>
        <v/>
      </c>
      <c r="J10">
        <f t="shared" ca="1" si="6"/>
        <v>0</v>
      </c>
      <c r="K10">
        <f t="shared" ca="1" si="7"/>
        <v>0</v>
      </c>
      <c r="N10" t="s">
        <v>49</v>
      </c>
    </row>
    <row r="11" spans="1:16" x14ac:dyDescent="0.2">
      <c r="D11" s="26" t="str">
        <f t="shared" ca="1" si="1"/>
        <v/>
      </c>
      <c r="E11" s="34" t="str">
        <f t="shared" si="2"/>
        <v/>
      </c>
      <c r="F11" s="25">
        <v>10</v>
      </c>
      <c r="G11">
        <f t="shared" si="3"/>
        <v>0</v>
      </c>
      <c r="H11">
        <f t="shared" si="4"/>
        <v>0</v>
      </c>
      <c r="I11" s="49" t="str">
        <f t="shared" si="5"/>
        <v/>
      </c>
      <c r="J11">
        <f t="shared" ca="1" si="6"/>
        <v>0</v>
      </c>
      <c r="K11">
        <f t="shared" ca="1" si="7"/>
        <v>0</v>
      </c>
      <c r="N11" t="s">
        <v>49</v>
      </c>
    </row>
    <row r="12" spans="1:16" x14ac:dyDescent="0.2">
      <c r="D12" s="26" t="str">
        <f t="shared" ca="1" si="1"/>
        <v/>
      </c>
      <c r="E12" s="34" t="str">
        <f t="shared" si="2"/>
        <v/>
      </c>
      <c r="F12" s="49">
        <v>11</v>
      </c>
      <c r="G12">
        <f t="shared" si="3"/>
        <v>0</v>
      </c>
      <c r="H12">
        <f t="shared" si="4"/>
        <v>0</v>
      </c>
      <c r="I12" s="49" t="str">
        <f t="shared" si="5"/>
        <v/>
      </c>
      <c r="J12">
        <f t="shared" ca="1" si="6"/>
        <v>0</v>
      </c>
      <c r="K12">
        <f t="shared" ca="1" si="7"/>
        <v>0</v>
      </c>
      <c r="N12" t="s">
        <v>49</v>
      </c>
    </row>
    <row r="13" spans="1:16" x14ac:dyDescent="0.2">
      <c r="D13" s="26" t="str">
        <f t="shared" ca="1" si="1"/>
        <v/>
      </c>
      <c r="E13" s="34" t="str">
        <f t="shared" si="2"/>
        <v/>
      </c>
      <c r="F13" s="25">
        <v>12</v>
      </c>
      <c r="G13">
        <f t="shared" si="3"/>
        <v>0</v>
      </c>
      <c r="H13">
        <f t="shared" si="4"/>
        <v>0</v>
      </c>
      <c r="I13" s="49" t="str">
        <f t="shared" si="5"/>
        <v/>
      </c>
      <c r="J13">
        <f t="shared" ca="1" si="6"/>
        <v>0</v>
      </c>
      <c r="K13">
        <f t="shared" ca="1" si="7"/>
        <v>0</v>
      </c>
      <c r="N13" t="s">
        <v>49</v>
      </c>
    </row>
    <row r="14" spans="1:16" x14ac:dyDescent="0.2">
      <c r="D14" s="26" t="str">
        <f t="shared" ca="1" si="1"/>
        <v/>
      </c>
      <c r="E14" s="34" t="str">
        <f t="shared" si="2"/>
        <v/>
      </c>
      <c r="F14" s="49">
        <v>13</v>
      </c>
      <c r="G14">
        <f t="shared" si="3"/>
        <v>0</v>
      </c>
      <c r="H14">
        <f t="shared" si="4"/>
        <v>0</v>
      </c>
      <c r="I14" s="49" t="str">
        <f t="shared" si="5"/>
        <v/>
      </c>
      <c r="J14">
        <f t="shared" ca="1" si="6"/>
        <v>0</v>
      </c>
      <c r="K14">
        <f t="shared" ca="1" si="7"/>
        <v>0</v>
      </c>
      <c r="N14" t="s">
        <v>49</v>
      </c>
    </row>
    <row r="15" spans="1:16" x14ac:dyDescent="0.2">
      <c r="D15" s="26" t="str">
        <f t="shared" ca="1" si="1"/>
        <v/>
      </c>
      <c r="E15" s="34" t="str">
        <f t="shared" si="2"/>
        <v/>
      </c>
      <c r="F15" s="25">
        <v>14</v>
      </c>
      <c r="G15">
        <f t="shared" si="3"/>
        <v>0</v>
      </c>
      <c r="H15">
        <f t="shared" si="4"/>
        <v>0</v>
      </c>
      <c r="I15" s="49" t="str">
        <f t="shared" si="5"/>
        <v/>
      </c>
      <c r="J15">
        <f t="shared" ca="1" si="6"/>
        <v>0</v>
      </c>
      <c r="K15">
        <f t="shared" ca="1" si="7"/>
        <v>0</v>
      </c>
      <c r="N15" t="s">
        <v>49</v>
      </c>
    </row>
    <row r="16" spans="1:16" x14ac:dyDescent="0.2">
      <c r="D16" s="26" t="str">
        <f t="shared" ca="1" si="1"/>
        <v/>
      </c>
      <c r="E16" s="34" t="str">
        <f t="shared" si="2"/>
        <v/>
      </c>
      <c r="F16" s="49">
        <v>15</v>
      </c>
      <c r="G16">
        <f t="shared" si="3"/>
        <v>0</v>
      </c>
      <c r="H16">
        <f t="shared" si="4"/>
        <v>0</v>
      </c>
      <c r="I16" s="49" t="str">
        <f t="shared" si="5"/>
        <v/>
      </c>
      <c r="J16">
        <f t="shared" ca="1" si="6"/>
        <v>0</v>
      </c>
      <c r="K16">
        <f t="shared" ca="1" si="7"/>
        <v>0</v>
      </c>
      <c r="N16" t="s">
        <v>49</v>
      </c>
    </row>
    <row r="17" spans="4:14" x14ac:dyDescent="0.2">
      <c r="D17" s="26" t="str">
        <f t="shared" ca="1" si="1"/>
        <v/>
      </c>
      <c r="E17" s="34" t="str">
        <f t="shared" si="2"/>
        <v/>
      </c>
      <c r="F17" s="25">
        <v>16</v>
      </c>
      <c r="G17">
        <f t="shared" si="3"/>
        <v>0</v>
      </c>
      <c r="H17">
        <f t="shared" si="4"/>
        <v>0</v>
      </c>
      <c r="I17" s="49" t="str">
        <f t="shared" si="5"/>
        <v/>
      </c>
      <c r="J17">
        <f t="shared" ca="1" si="6"/>
        <v>0</v>
      </c>
      <c r="K17">
        <f t="shared" ca="1" si="7"/>
        <v>0</v>
      </c>
      <c r="N17" t="s">
        <v>49</v>
      </c>
    </row>
    <row r="18" spans="4:14" x14ac:dyDescent="0.2">
      <c r="D18" s="26" t="str">
        <f t="shared" ca="1" si="1"/>
        <v/>
      </c>
      <c r="E18" s="34" t="str">
        <f t="shared" si="2"/>
        <v/>
      </c>
      <c r="F18" s="49">
        <v>17</v>
      </c>
      <c r="G18">
        <f t="shared" si="3"/>
        <v>0</v>
      </c>
      <c r="H18">
        <f t="shared" si="4"/>
        <v>0</v>
      </c>
      <c r="I18" s="49" t="str">
        <f t="shared" si="5"/>
        <v/>
      </c>
      <c r="J18">
        <f t="shared" ca="1" si="6"/>
        <v>0</v>
      </c>
      <c r="K18">
        <f t="shared" ca="1" si="7"/>
        <v>0</v>
      </c>
      <c r="N18" t="s">
        <v>49</v>
      </c>
    </row>
    <row r="19" spans="4:14" x14ac:dyDescent="0.2">
      <c r="D19" s="26" t="str">
        <f t="shared" ca="1" si="1"/>
        <v/>
      </c>
      <c r="E19" s="34" t="str">
        <f t="shared" si="2"/>
        <v/>
      </c>
      <c r="F19" s="25">
        <v>18</v>
      </c>
      <c r="G19">
        <f t="shared" si="3"/>
        <v>0</v>
      </c>
      <c r="H19">
        <f t="shared" si="4"/>
        <v>0</v>
      </c>
      <c r="I19" s="49" t="str">
        <f t="shared" si="5"/>
        <v/>
      </c>
      <c r="J19">
        <f t="shared" ca="1" si="6"/>
        <v>0</v>
      </c>
      <c r="K19">
        <f t="shared" ca="1" si="7"/>
        <v>0</v>
      </c>
      <c r="N19" t="s">
        <v>49</v>
      </c>
    </row>
    <row r="20" spans="4:14" x14ac:dyDescent="0.2">
      <c r="D20" s="26" t="str">
        <f t="shared" ca="1" si="1"/>
        <v/>
      </c>
      <c r="E20" s="34" t="str">
        <f t="shared" si="2"/>
        <v/>
      </c>
      <c r="F20" s="49">
        <v>19</v>
      </c>
      <c r="G20">
        <f t="shared" si="3"/>
        <v>0</v>
      </c>
      <c r="H20">
        <f t="shared" si="4"/>
        <v>0</v>
      </c>
      <c r="I20" s="49" t="str">
        <f t="shared" si="5"/>
        <v/>
      </c>
      <c r="J20">
        <f t="shared" ca="1" si="6"/>
        <v>0</v>
      </c>
      <c r="K20">
        <f t="shared" ca="1" si="7"/>
        <v>0</v>
      </c>
      <c r="N20" t="s">
        <v>49</v>
      </c>
    </row>
    <row r="21" spans="4:14" x14ac:dyDescent="0.2">
      <c r="D21" s="26" t="str">
        <f t="shared" ca="1" si="1"/>
        <v/>
      </c>
      <c r="E21" s="34" t="str">
        <f t="shared" si="2"/>
        <v/>
      </c>
      <c r="F21" s="25">
        <v>20</v>
      </c>
      <c r="G21">
        <f t="shared" si="3"/>
        <v>0</v>
      </c>
      <c r="H21">
        <f t="shared" si="4"/>
        <v>0</v>
      </c>
      <c r="I21" s="49" t="str">
        <f t="shared" si="5"/>
        <v/>
      </c>
      <c r="J21">
        <f t="shared" ca="1" si="6"/>
        <v>0</v>
      </c>
      <c r="K21">
        <f t="shared" ca="1" si="7"/>
        <v>0</v>
      </c>
      <c r="N21" t="s">
        <v>49</v>
      </c>
    </row>
    <row r="22" spans="4:14" x14ac:dyDescent="0.2">
      <c r="D22" s="26" t="str">
        <f t="shared" ca="1" si="1"/>
        <v/>
      </c>
      <c r="E22" s="34" t="str">
        <f t="shared" si="2"/>
        <v/>
      </c>
      <c r="F22" s="49">
        <v>21</v>
      </c>
      <c r="G22">
        <f t="shared" si="3"/>
        <v>0</v>
      </c>
      <c r="H22">
        <f t="shared" si="4"/>
        <v>0</v>
      </c>
      <c r="I22" s="49" t="str">
        <f t="shared" si="5"/>
        <v/>
      </c>
      <c r="J22">
        <f t="shared" ca="1" si="6"/>
        <v>0</v>
      </c>
      <c r="K22">
        <f t="shared" ca="1" si="7"/>
        <v>0</v>
      </c>
      <c r="N22" t="s">
        <v>49</v>
      </c>
    </row>
    <row r="23" spans="4:14" x14ac:dyDescent="0.2">
      <c r="D23" s="26" t="str">
        <f t="shared" ca="1" si="1"/>
        <v/>
      </c>
      <c r="E23" s="34" t="str">
        <f t="shared" si="2"/>
        <v/>
      </c>
      <c r="F23" s="25">
        <v>22</v>
      </c>
      <c r="G23">
        <f t="shared" si="3"/>
        <v>0</v>
      </c>
      <c r="H23">
        <f t="shared" si="4"/>
        <v>0</v>
      </c>
      <c r="I23" s="49" t="str">
        <f t="shared" si="5"/>
        <v/>
      </c>
      <c r="J23">
        <f t="shared" ca="1" si="6"/>
        <v>0</v>
      </c>
      <c r="K23">
        <f t="shared" ca="1" si="7"/>
        <v>0</v>
      </c>
      <c r="N23" t="s">
        <v>49</v>
      </c>
    </row>
    <row r="24" spans="4:14" x14ac:dyDescent="0.2">
      <c r="D24" s="26" t="str">
        <f t="shared" ca="1" si="1"/>
        <v/>
      </c>
      <c r="E24" s="34" t="str">
        <f t="shared" si="2"/>
        <v/>
      </c>
      <c r="F24" s="49">
        <v>23</v>
      </c>
      <c r="G24">
        <f t="shared" si="3"/>
        <v>0</v>
      </c>
      <c r="H24">
        <f t="shared" si="4"/>
        <v>0</v>
      </c>
      <c r="I24" s="49" t="str">
        <f t="shared" si="5"/>
        <v/>
      </c>
      <c r="J24">
        <f t="shared" ca="1" si="6"/>
        <v>0</v>
      </c>
      <c r="K24">
        <f t="shared" ca="1" si="7"/>
        <v>0</v>
      </c>
      <c r="N24" t="s">
        <v>49</v>
      </c>
    </row>
    <row r="25" spans="4:14" x14ac:dyDescent="0.2">
      <c r="D25" s="26" t="str">
        <f t="shared" ca="1" si="1"/>
        <v/>
      </c>
      <c r="E25" s="34" t="str">
        <f t="shared" si="2"/>
        <v/>
      </c>
      <c r="F25" s="25">
        <v>24</v>
      </c>
      <c r="G25">
        <f t="shared" si="3"/>
        <v>0</v>
      </c>
      <c r="H25">
        <f t="shared" si="4"/>
        <v>0</v>
      </c>
      <c r="I25" s="49" t="str">
        <f t="shared" si="5"/>
        <v/>
      </c>
      <c r="J25">
        <f t="shared" ca="1" si="6"/>
        <v>0</v>
      </c>
      <c r="K25">
        <f t="shared" ca="1" si="7"/>
        <v>0</v>
      </c>
      <c r="N25" t="s">
        <v>49</v>
      </c>
    </row>
    <row r="26" spans="4:14" x14ac:dyDescent="0.2">
      <c r="D26" s="26" t="str">
        <f t="shared" ca="1" si="1"/>
        <v/>
      </c>
      <c r="E26" s="34" t="str">
        <f t="shared" si="2"/>
        <v/>
      </c>
      <c r="F26" s="49">
        <v>25</v>
      </c>
      <c r="G26">
        <f t="shared" si="3"/>
        <v>0</v>
      </c>
      <c r="H26">
        <f t="shared" si="4"/>
        <v>0</v>
      </c>
      <c r="I26" s="49" t="str">
        <f t="shared" si="5"/>
        <v/>
      </c>
      <c r="J26">
        <f t="shared" ca="1" si="6"/>
        <v>0</v>
      </c>
      <c r="K26">
        <f t="shared" ca="1" si="7"/>
        <v>0</v>
      </c>
      <c r="N26" t="s">
        <v>49</v>
      </c>
    </row>
    <row r="27" spans="4:14" x14ac:dyDescent="0.2">
      <c r="D27" s="26" t="str">
        <f t="shared" ca="1" si="1"/>
        <v/>
      </c>
      <c r="E27" s="34" t="str">
        <f t="shared" si="2"/>
        <v/>
      </c>
      <c r="F27" s="25">
        <v>26</v>
      </c>
      <c r="G27">
        <f t="shared" si="3"/>
        <v>0</v>
      </c>
      <c r="H27">
        <f t="shared" si="4"/>
        <v>0</v>
      </c>
      <c r="I27" s="49" t="str">
        <f t="shared" si="5"/>
        <v/>
      </c>
      <c r="J27">
        <f t="shared" ca="1" si="6"/>
        <v>0</v>
      </c>
      <c r="K27">
        <f t="shared" ca="1" si="7"/>
        <v>0</v>
      </c>
      <c r="N27" t="s">
        <v>49</v>
      </c>
    </row>
    <row r="28" spans="4:14" x14ac:dyDescent="0.2">
      <c r="D28" s="26" t="str">
        <f t="shared" ca="1" si="1"/>
        <v/>
      </c>
      <c r="E28" s="34" t="str">
        <f t="shared" si="2"/>
        <v/>
      </c>
      <c r="F28" s="49">
        <v>27</v>
      </c>
      <c r="G28">
        <f t="shared" si="3"/>
        <v>0</v>
      </c>
      <c r="H28">
        <f t="shared" si="4"/>
        <v>0</v>
      </c>
      <c r="I28" s="49" t="str">
        <f t="shared" si="5"/>
        <v/>
      </c>
      <c r="J28">
        <f t="shared" ca="1" si="6"/>
        <v>0</v>
      </c>
      <c r="K28">
        <f t="shared" ca="1" si="7"/>
        <v>0</v>
      </c>
      <c r="N28" t="s">
        <v>49</v>
      </c>
    </row>
    <row r="29" spans="4:14" x14ac:dyDescent="0.2">
      <c r="D29" s="26" t="str">
        <f t="shared" ca="1" si="1"/>
        <v/>
      </c>
      <c r="E29" s="34" t="str">
        <f t="shared" si="2"/>
        <v/>
      </c>
      <c r="F29" s="25">
        <v>28</v>
      </c>
      <c r="G29">
        <f t="shared" si="3"/>
        <v>0</v>
      </c>
      <c r="H29">
        <f t="shared" si="4"/>
        <v>0</v>
      </c>
      <c r="I29" s="49" t="str">
        <f t="shared" si="5"/>
        <v/>
      </c>
      <c r="J29">
        <f t="shared" ca="1" si="6"/>
        <v>0</v>
      </c>
      <c r="K29">
        <f t="shared" ca="1" si="7"/>
        <v>0</v>
      </c>
      <c r="N29" t="s">
        <v>49</v>
      </c>
    </row>
    <row r="30" spans="4:14" x14ac:dyDescent="0.2">
      <c r="D30" s="26" t="str">
        <f t="shared" ca="1" si="1"/>
        <v/>
      </c>
      <c r="E30" s="34" t="str">
        <f t="shared" si="2"/>
        <v/>
      </c>
      <c r="F30" s="49">
        <v>29</v>
      </c>
      <c r="G30">
        <f t="shared" si="3"/>
        <v>0</v>
      </c>
      <c r="H30">
        <f t="shared" si="4"/>
        <v>0</v>
      </c>
      <c r="I30" s="49" t="str">
        <f t="shared" si="5"/>
        <v/>
      </c>
      <c r="J30">
        <f t="shared" ca="1" si="6"/>
        <v>0</v>
      </c>
      <c r="K30">
        <f t="shared" ca="1" si="7"/>
        <v>0</v>
      </c>
      <c r="N30" t="s">
        <v>49</v>
      </c>
    </row>
    <row r="31" spans="4:14" x14ac:dyDescent="0.2">
      <c r="D31" s="26" t="str">
        <f t="shared" ca="1" si="1"/>
        <v/>
      </c>
      <c r="E31" s="34" t="str">
        <f t="shared" si="2"/>
        <v/>
      </c>
      <c r="F31" s="25">
        <v>30</v>
      </c>
      <c r="G31">
        <f t="shared" si="3"/>
        <v>0</v>
      </c>
      <c r="H31">
        <f t="shared" si="4"/>
        <v>0</v>
      </c>
      <c r="I31" s="49" t="str">
        <f t="shared" si="5"/>
        <v/>
      </c>
      <c r="J31">
        <f t="shared" ca="1" si="6"/>
        <v>0</v>
      </c>
      <c r="K31">
        <f t="shared" ca="1" si="7"/>
        <v>0</v>
      </c>
      <c r="N31" t="s">
        <v>49</v>
      </c>
    </row>
    <row r="32" spans="4:14" x14ac:dyDescent="0.2">
      <c r="D32" s="26"/>
      <c r="E32" s="34" t="str">
        <f t="shared" ref="E32:E95" si="8">IF(B32&lt;&gt;"",F32,"")</f>
        <v/>
      </c>
      <c r="F32" s="49">
        <v>31</v>
      </c>
      <c r="G32">
        <f t="shared" si="3"/>
        <v>0</v>
      </c>
      <c r="H32">
        <f t="shared" si="4"/>
        <v>0</v>
      </c>
      <c r="I32" s="49" t="str">
        <f t="shared" si="5"/>
        <v/>
      </c>
      <c r="J32">
        <f t="shared" ca="1" si="6"/>
        <v>0</v>
      </c>
      <c r="K32">
        <f t="shared" ca="1" si="7"/>
        <v>0</v>
      </c>
      <c r="N32" t="s">
        <v>49</v>
      </c>
    </row>
    <row r="33" spans="4:14" x14ac:dyDescent="0.2">
      <c r="D33" s="26"/>
      <c r="E33" s="34" t="str">
        <f t="shared" si="8"/>
        <v/>
      </c>
      <c r="F33" s="25">
        <v>32</v>
      </c>
      <c r="G33">
        <f t="shared" si="3"/>
        <v>0</v>
      </c>
      <c r="H33">
        <f t="shared" si="4"/>
        <v>0</v>
      </c>
      <c r="I33" s="49" t="str">
        <f t="shared" si="5"/>
        <v/>
      </c>
      <c r="J33">
        <f t="shared" ca="1" si="6"/>
        <v>0</v>
      </c>
      <c r="K33">
        <f t="shared" ca="1" si="7"/>
        <v>0</v>
      </c>
      <c r="N33" t="s">
        <v>49</v>
      </c>
    </row>
    <row r="34" spans="4:14" x14ac:dyDescent="0.2">
      <c r="D34" s="26"/>
      <c r="E34" s="34" t="str">
        <f t="shared" si="8"/>
        <v/>
      </c>
      <c r="F34" s="49">
        <v>33</v>
      </c>
      <c r="G34">
        <f t="shared" si="3"/>
        <v>0</v>
      </c>
      <c r="H34">
        <f t="shared" si="4"/>
        <v>0</v>
      </c>
      <c r="I34" s="49" t="str">
        <f t="shared" si="5"/>
        <v/>
      </c>
      <c r="J34">
        <f t="shared" ca="1" si="6"/>
        <v>0</v>
      </c>
      <c r="K34">
        <f t="shared" ca="1" si="7"/>
        <v>0</v>
      </c>
      <c r="N34" t="s">
        <v>49</v>
      </c>
    </row>
    <row r="35" spans="4:14" x14ac:dyDescent="0.2">
      <c r="D35" s="26"/>
      <c r="E35" s="34" t="str">
        <f t="shared" si="8"/>
        <v/>
      </c>
      <c r="F35" s="25">
        <v>34</v>
      </c>
      <c r="G35">
        <f t="shared" si="3"/>
        <v>0</v>
      </c>
      <c r="H35">
        <f t="shared" si="4"/>
        <v>0</v>
      </c>
      <c r="I35" s="49" t="str">
        <f t="shared" si="5"/>
        <v/>
      </c>
      <c r="J35">
        <f t="shared" ca="1" si="6"/>
        <v>0</v>
      </c>
      <c r="K35">
        <f t="shared" ca="1" si="7"/>
        <v>0</v>
      </c>
      <c r="N35" t="s">
        <v>49</v>
      </c>
    </row>
    <row r="36" spans="4:14" x14ac:dyDescent="0.2">
      <c r="D36" s="26"/>
      <c r="E36" s="34" t="str">
        <f t="shared" si="8"/>
        <v/>
      </c>
      <c r="F36" s="49">
        <v>35</v>
      </c>
      <c r="G36">
        <f t="shared" si="3"/>
        <v>0</v>
      </c>
      <c r="H36">
        <f t="shared" si="4"/>
        <v>0</v>
      </c>
      <c r="I36" s="49" t="str">
        <f t="shared" si="5"/>
        <v/>
      </c>
      <c r="J36">
        <f t="shared" ca="1" si="6"/>
        <v>0</v>
      </c>
      <c r="K36">
        <f t="shared" ca="1" si="7"/>
        <v>0</v>
      </c>
      <c r="N36" t="s">
        <v>49</v>
      </c>
    </row>
    <row r="37" spans="4:14" x14ac:dyDescent="0.2">
      <c r="D37" s="26"/>
      <c r="E37" s="34" t="str">
        <f t="shared" si="8"/>
        <v/>
      </c>
      <c r="F37" s="25">
        <v>36</v>
      </c>
      <c r="G37">
        <f t="shared" si="3"/>
        <v>0</v>
      </c>
      <c r="H37">
        <f t="shared" si="4"/>
        <v>0</v>
      </c>
      <c r="I37" s="49" t="str">
        <f t="shared" si="5"/>
        <v/>
      </c>
      <c r="J37">
        <f t="shared" ca="1" si="6"/>
        <v>0</v>
      </c>
      <c r="K37">
        <f t="shared" ca="1" si="7"/>
        <v>0</v>
      </c>
      <c r="N37" t="s">
        <v>49</v>
      </c>
    </row>
    <row r="38" spans="4:14" x14ac:dyDescent="0.2">
      <c r="D38" s="26"/>
      <c r="E38" s="34" t="str">
        <f t="shared" si="8"/>
        <v/>
      </c>
      <c r="F38" s="49">
        <v>37</v>
      </c>
      <c r="G38">
        <f t="shared" si="3"/>
        <v>0</v>
      </c>
      <c r="H38">
        <f t="shared" si="4"/>
        <v>0</v>
      </c>
      <c r="I38" s="49" t="str">
        <f t="shared" si="5"/>
        <v/>
      </c>
      <c r="J38">
        <f t="shared" ca="1" si="6"/>
        <v>0</v>
      </c>
      <c r="K38">
        <f t="shared" ca="1" si="7"/>
        <v>0</v>
      </c>
      <c r="N38" t="s">
        <v>49</v>
      </c>
    </row>
    <row r="39" spans="4:14" x14ac:dyDescent="0.2">
      <c r="D39" s="26"/>
      <c r="E39" s="34" t="str">
        <f t="shared" si="8"/>
        <v/>
      </c>
      <c r="F39" s="25">
        <v>38</v>
      </c>
      <c r="G39">
        <f t="shared" si="3"/>
        <v>0</v>
      </c>
      <c r="H39">
        <f t="shared" si="4"/>
        <v>0</v>
      </c>
      <c r="I39" s="49" t="str">
        <f t="shared" si="5"/>
        <v/>
      </c>
      <c r="J39">
        <f t="shared" ca="1" si="6"/>
        <v>0</v>
      </c>
      <c r="K39">
        <f t="shared" ca="1" si="7"/>
        <v>0</v>
      </c>
      <c r="N39" t="s">
        <v>49</v>
      </c>
    </row>
    <row r="40" spans="4:14" x14ac:dyDescent="0.2">
      <c r="D40" s="26"/>
      <c r="E40" s="34" t="str">
        <f t="shared" si="8"/>
        <v/>
      </c>
      <c r="F40" s="49">
        <v>39</v>
      </c>
      <c r="G40">
        <f t="shared" si="3"/>
        <v>0</v>
      </c>
      <c r="H40">
        <f t="shared" si="4"/>
        <v>0</v>
      </c>
      <c r="I40" s="49" t="str">
        <f t="shared" si="5"/>
        <v/>
      </c>
      <c r="J40">
        <f t="shared" ca="1" si="6"/>
        <v>0</v>
      </c>
      <c r="K40">
        <f t="shared" ca="1" si="7"/>
        <v>0</v>
      </c>
      <c r="N40" t="s">
        <v>49</v>
      </c>
    </row>
    <row r="41" spans="4:14" x14ac:dyDescent="0.2">
      <c r="D41" s="26"/>
      <c r="E41" s="34" t="str">
        <f t="shared" si="8"/>
        <v/>
      </c>
      <c r="F41" s="25">
        <v>40</v>
      </c>
      <c r="G41">
        <f t="shared" si="3"/>
        <v>0</v>
      </c>
      <c r="H41">
        <f t="shared" si="4"/>
        <v>0</v>
      </c>
      <c r="I41" s="49" t="str">
        <f t="shared" si="5"/>
        <v/>
      </c>
      <c r="J41">
        <f t="shared" ca="1" si="6"/>
        <v>0</v>
      </c>
      <c r="K41">
        <f t="shared" ca="1" si="7"/>
        <v>0</v>
      </c>
      <c r="N41" t="s">
        <v>49</v>
      </c>
    </row>
    <row r="42" spans="4:14" x14ac:dyDescent="0.2">
      <c r="D42" s="26"/>
      <c r="E42" s="34" t="str">
        <f t="shared" si="8"/>
        <v/>
      </c>
      <c r="F42" s="49">
        <v>41</v>
      </c>
      <c r="G42">
        <f t="shared" si="3"/>
        <v>0</v>
      </c>
      <c r="H42">
        <f t="shared" si="4"/>
        <v>0</v>
      </c>
      <c r="I42" s="49" t="str">
        <f t="shared" si="5"/>
        <v/>
      </c>
      <c r="J42">
        <f t="shared" ca="1" si="6"/>
        <v>0</v>
      </c>
      <c r="K42">
        <f t="shared" ca="1" si="7"/>
        <v>0</v>
      </c>
      <c r="N42" t="s">
        <v>49</v>
      </c>
    </row>
    <row r="43" spans="4:14" x14ac:dyDescent="0.2">
      <c r="D43" s="26"/>
      <c r="E43" s="34" t="str">
        <f t="shared" si="8"/>
        <v/>
      </c>
      <c r="F43" s="25">
        <v>42</v>
      </c>
      <c r="G43">
        <f t="shared" si="3"/>
        <v>0</v>
      </c>
      <c r="H43">
        <f t="shared" si="4"/>
        <v>0</v>
      </c>
      <c r="I43" s="49" t="str">
        <f t="shared" si="5"/>
        <v/>
      </c>
      <c r="J43">
        <f t="shared" ca="1" si="6"/>
        <v>0</v>
      </c>
      <c r="K43">
        <f t="shared" ca="1" si="7"/>
        <v>0</v>
      </c>
      <c r="N43" t="s">
        <v>49</v>
      </c>
    </row>
    <row r="44" spans="4:14" x14ac:dyDescent="0.2">
      <c r="D44" s="26"/>
      <c r="E44" s="34" t="str">
        <f t="shared" si="8"/>
        <v/>
      </c>
      <c r="F44" s="49">
        <v>43</v>
      </c>
      <c r="G44">
        <f t="shared" si="3"/>
        <v>0</v>
      </c>
      <c r="H44">
        <f t="shared" si="4"/>
        <v>0</v>
      </c>
      <c r="I44" s="49" t="str">
        <f t="shared" si="5"/>
        <v/>
      </c>
      <c r="J44">
        <f t="shared" ca="1" si="6"/>
        <v>0</v>
      </c>
      <c r="K44">
        <f t="shared" ca="1" si="7"/>
        <v>0</v>
      </c>
      <c r="N44" t="s">
        <v>49</v>
      </c>
    </row>
    <row r="45" spans="4:14" x14ac:dyDescent="0.2">
      <c r="D45" s="26"/>
      <c r="E45" s="34" t="str">
        <f t="shared" si="8"/>
        <v/>
      </c>
      <c r="F45" s="25">
        <v>44</v>
      </c>
      <c r="G45">
        <f t="shared" si="3"/>
        <v>0</v>
      </c>
      <c r="H45">
        <f t="shared" si="4"/>
        <v>0</v>
      </c>
      <c r="I45" s="49" t="str">
        <f t="shared" si="5"/>
        <v/>
      </c>
      <c r="J45">
        <f t="shared" ca="1" si="6"/>
        <v>0</v>
      </c>
      <c r="K45">
        <f t="shared" ca="1" si="7"/>
        <v>0</v>
      </c>
      <c r="N45" t="s">
        <v>49</v>
      </c>
    </row>
    <row r="46" spans="4:14" x14ac:dyDescent="0.2">
      <c r="D46" s="26"/>
      <c r="E46" s="34" t="str">
        <f t="shared" si="8"/>
        <v/>
      </c>
      <c r="F46" s="49">
        <v>45</v>
      </c>
      <c r="G46">
        <f t="shared" si="3"/>
        <v>0</v>
      </c>
      <c r="H46">
        <f t="shared" si="4"/>
        <v>0</v>
      </c>
      <c r="I46" s="49" t="str">
        <f t="shared" si="5"/>
        <v/>
      </c>
      <c r="J46">
        <f t="shared" ca="1" si="6"/>
        <v>0</v>
      </c>
      <c r="K46">
        <f t="shared" ca="1" si="7"/>
        <v>0</v>
      </c>
      <c r="N46" t="s">
        <v>49</v>
      </c>
    </row>
    <row r="47" spans="4:14" x14ac:dyDescent="0.2">
      <c r="D47" s="26"/>
      <c r="E47" s="34" t="str">
        <f t="shared" si="8"/>
        <v/>
      </c>
      <c r="F47" s="25">
        <v>46</v>
      </c>
      <c r="G47">
        <f t="shared" si="3"/>
        <v>0</v>
      </c>
      <c r="H47">
        <f t="shared" si="4"/>
        <v>0</v>
      </c>
      <c r="I47" s="49" t="str">
        <f t="shared" si="5"/>
        <v/>
      </c>
      <c r="J47">
        <f t="shared" ca="1" si="6"/>
        <v>0</v>
      </c>
      <c r="K47">
        <f t="shared" ca="1" si="7"/>
        <v>0</v>
      </c>
      <c r="N47" t="s">
        <v>49</v>
      </c>
    </row>
    <row r="48" spans="4:14" x14ac:dyDescent="0.2">
      <c r="D48" s="26"/>
      <c r="E48" s="34" t="str">
        <f t="shared" si="8"/>
        <v/>
      </c>
      <c r="F48" s="49">
        <v>47</v>
      </c>
      <c r="G48">
        <f t="shared" si="3"/>
        <v>0</v>
      </c>
      <c r="H48">
        <f t="shared" si="4"/>
        <v>0</v>
      </c>
      <c r="I48" s="49" t="str">
        <f t="shared" si="5"/>
        <v/>
      </c>
      <c r="J48">
        <f t="shared" ca="1" si="6"/>
        <v>0</v>
      </c>
      <c r="K48">
        <f t="shared" ca="1" si="7"/>
        <v>0</v>
      </c>
      <c r="N48" t="s">
        <v>49</v>
      </c>
    </row>
    <row r="49" spans="4:14" x14ac:dyDescent="0.2">
      <c r="D49" s="26"/>
      <c r="E49" s="34" t="str">
        <f t="shared" si="8"/>
        <v/>
      </c>
      <c r="F49" s="25">
        <v>48</v>
      </c>
      <c r="G49">
        <f t="shared" si="3"/>
        <v>0</v>
      </c>
      <c r="H49">
        <f t="shared" si="4"/>
        <v>0</v>
      </c>
      <c r="I49" s="49" t="str">
        <f t="shared" si="5"/>
        <v/>
      </c>
      <c r="J49">
        <f t="shared" ca="1" si="6"/>
        <v>0</v>
      </c>
      <c r="K49">
        <f t="shared" ca="1" si="7"/>
        <v>0</v>
      </c>
      <c r="N49" t="s">
        <v>49</v>
      </c>
    </row>
    <row r="50" spans="4:14" x14ac:dyDescent="0.2">
      <c r="D50" s="26"/>
      <c r="E50" s="34" t="str">
        <f t="shared" si="8"/>
        <v/>
      </c>
      <c r="F50" s="49">
        <v>49</v>
      </c>
      <c r="G50">
        <f t="shared" si="3"/>
        <v>0</v>
      </c>
      <c r="H50">
        <f t="shared" si="4"/>
        <v>0</v>
      </c>
      <c r="I50" s="49" t="str">
        <f t="shared" si="5"/>
        <v/>
      </c>
      <c r="J50">
        <f t="shared" ca="1" si="6"/>
        <v>0</v>
      </c>
      <c r="K50">
        <f t="shared" ca="1" si="7"/>
        <v>0</v>
      </c>
      <c r="N50" t="s">
        <v>49</v>
      </c>
    </row>
    <row r="51" spans="4:14" x14ac:dyDescent="0.2">
      <c r="D51" s="26"/>
      <c r="E51" s="34" t="str">
        <f t="shared" si="8"/>
        <v/>
      </c>
      <c r="F51" s="25">
        <v>50</v>
      </c>
      <c r="G51">
        <f t="shared" si="3"/>
        <v>0</v>
      </c>
      <c r="H51">
        <f t="shared" si="4"/>
        <v>0</v>
      </c>
      <c r="I51" s="49" t="str">
        <f t="shared" si="5"/>
        <v/>
      </c>
      <c r="J51">
        <f t="shared" ca="1" si="6"/>
        <v>0</v>
      </c>
      <c r="K51">
        <f t="shared" ca="1" si="7"/>
        <v>0</v>
      </c>
      <c r="N51" t="s">
        <v>49</v>
      </c>
    </row>
    <row r="52" spans="4:14" x14ac:dyDescent="0.2">
      <c r="D52" s="26"/>
      <c r="E52" s="34" t="str">
        <f t="shared" si="8"/>
        <v/>
      </c>
      <c r="F52" s="49">
        <v>51</v>
      </c>
      <c r="G52">
        <f t="shared" si="3"/>
        <v>0</v>
      </c>
      <c r="H52">
        <f t="shared" si="4"/>
        <v>0</v>
      </c>
      <c r="I52" s="49" t="str">
        <f t="shared" si="5"/>
        <v/>
      </c>
      <c r="J52">
        <f t="shared" ca="1" si="6"/>
        <v>0</v>
      </c>
      <c r="K52">
        <f t="shared" ca="1" si="7"/>
        <v>0</v>
      </c>
      <c r="N52" t="s">
        <v>49</v>
      </c>
    </row>
    <row r="53" spans="4:14" x14ac:dyDescent="0.2">
      <c r="D53" s="26"/>
      <c r="E53" s="34" t="str">
        <f t="shared" si="8"/>
        <v/>
      </c>
      <c r="F53" s="25">
        <v>52</v>
      </c>
      <c r="G53">
        <f t="shared" si="3"/>
        <v>0</v>
      </c>
      <c r="H53">
        <f t="shared" si="4"/>
        <v>0</v>
      </c>
      <c r="I53" s="49" t="str">
        <f t="shared" si="5"/>
        <v/>
      </c>
      <c r="J53">
        <f t="shared" ca="1" si="6"/>
        <v>0</v>
      </c>
      <c r="K53">
        <f t="shared" ca="1" si="7"/>
        <v>0</v>
      </c>
      <c r="N53" t="s">
        <v>49</v>
      </c>
    </row>
    <row r="54" spans="4:14" x14ac:dyDescent="0.2">
      <c r="D54" s="26"/>
      <c r="E54" s="34" t="str">
        <f t="shared" si="8"/>
        <v/>
      </c>
      <c r="F54" s="49">
        <v>53</v>
      </c>
      <c r="G54">
        <f t="shared" si="3"/>
        <v>0</v>
      </c>
      <c r="H54">
        <f t="shared" si="4"/>
        <v>0</v>
      </c>
      <c r="I54" s="49" t="str">
        <f t="shared" si="5"/>
        <v/>
      </c>
      <c r="J54">
        <f t="shared" ca="1" si="6"/>
        <v>0</v>
      </c>
      <c r="K54">
        <f t="shared" ca="1" si="7"/>
        <v>0</v>
      </c>
      <c r="N54" t="s">
        <v>49</v>
      </c>
    </row>
    <row r="55" spans="4:14" x14ac:dyDescent="0.2">
      <c r="D55" s="26"/>
      <c r="E55" s="34" t="str">
        <f t="shared" si="8"/>
        <v/>
      </c>
      <c r="F55" s="25">
        <v>54</v>
      </c>
      <c r="G55">
        <f t="shared" si="3"/>
        <v>0</v>
      </c>
      <c r="H55">
        <f t="shared" si="4"/>
        <v>0</v>
      </c>
      <c r="I55" s="49" t="str">
        <f t="shared" si="5"/>
        <v/>
      </c>
      <c r="J55">
        <f t="shared" ca="1" si="6"/>
        <v>0</v>
      </c>
      <c r="K55">
        <f t="shared" ca="1" si="7"/>
        <v>0</v>
      </c>
      <c r="N55" t="s">
        <v>49</v>
      </c>
    </row>
    <row r="56" spans="4:14" x14ac:dyDescent="0.2">
      <c r="D56" s="26"/>
      <c r="E56" s="34" t="str">
        <f t="shared" si="8"/>
        <v/>
      </c>
      <c r="F56" s="49">
        <v>55</v>
      </c>
      <c r="G56">
        <f t="shared" si="3"/>
        <v>0</v>
      </c>
      <c r="H56">
        <f t="shared" si="4"/>
        <v>0</v>
      </c>
      <c r="I56" s="49" t="str">
        <f t="shared" si="5"/>
        <v/>
      </c>
      <c r="J56">
        <f t="shared" ca="1" si="6"/>
        <v>0</v>
      </c>
      <c r="K56">
        <f t="shared" ca="1" si="7"/>
        <v>0</v>
      </c>
      <c r="N56" t="s">
        <v>49</v>
      </c>
    </row>
    <row r="57" spans="4:14" x14ac:dyDescent="0.2">
      <c r="D57" s="26"/>
      <c r="E57" s="34" t="str">
        <f t="shared" si="8"/>
        <v/>
      </c>
      <c r="F57" s="25">
        <v>56</v>
      </c>
      <c r="G57">
        <f t="shared" si="3"/>
        <v>0</v>
      </c>
      <c r="H57">
        <f t="shared" si="4"/>
        <v>0</v>
      </c>
      <c r="I57" s="49" t="str">
        <f t="shared" si="5"/>
        <v/>
      </c>
      <c r="J57">
        <f t="shared" ca="1" si="6"/>
        <v>0</v>
      </c>
      <c r="K57">
        <f t="shared" ca="1" si="7"/>
        <v>0</v>
      </c>
      <c r="N57" t="s">
        <v>49</v>
      </c>
    </row>
    <row r="58" spans="4:14" x14ac:dyDescent="0.2">
      <c r="D58" s="26"/>
      <c r="E58" s="34" t="str">
        <f t="shared" si="8"/>
        <v/>
      </c>
      <c r="F58" s="49">
        <v>57</v>
      </c>
      <c r="G58">
        <f t="shared" si="3"/>
        <v>0</v>
      </c>
      <c r="H58">
        <f t="shared" si="4"/>
        <v>0</v>
      </c>
      <c r="I58" s="49" t="str">
        <f t="shared" si="5"/>
        <v/>
      </c>
      <c r="J58">
        <f t="shared" ca="1" si="6"/>
        <v>0</v>
      </c>
      <c r="K58">
        <f t="shared" ca="1" si="7"/>
        <v>0</v>
      </c>
      <c r="N58" t="s">
        <v>49</v>
      </c>
    </row>
    <row r="59" spans="4:14" x14ac:dyDescent="0.2">
      <c r="D59" s="26"/>
      <c r="E59" s="34" t="str">
        <f t="shared" si="8"/>
        <v/>
      </c>
      <c r="F59" s="25">
        <v>58</v>
      </c>
      <c r="G59">
        <f t="shared" si="3"/>
        <v>0</v>
      </c>
      <c r="H59">
        <f t="shared" si="4"/>
        <v>0</v>
      </c>
      <c r="I59" s="49" t="str">
        <f t="shared" si="5"/>
        <v/>
      </c>
      <c r="J59">
        <f t="shared" ca="1" si="6"/>
        <v>0</v>
      </c>
      <c r="K59">
        <f t="shared" ca="1" si="7"/>
        <v>0</v>
      </c>
      <c r="N59" t="s">
        <v>49</v>
      </c>
    </row>
    <row r="60" spans="4:14" x14ac:dyDescent="0.2">
      <c r="D60" s="26"/>
      <c r="E60" s="34" t="str">
        <f t="shared" si="8"/>
        <v/>
      </c>
      <c r="F60" s="49">
        <v>59</v>
      </c>
      <c r="G60">
        <f t="shared" si="3"/>
        <v>0</v>
      </c>
      <c r="H60">
        <f t="shared" si="4"/>
        <v>0</v>
      </c>
      <c r="I60" s="49" t="str">
        <f t="shared" si="5"/>
        <v/>
      </c>
      <c r="J60">
        <f t="shared" ca="1" si="6"/>
        <v>0</v>
      </c>
      <c r="K60">
        <f t="shared" ca="1" si="7"/>
        <v>0</v>
      </c>
      <c r="N60" t="s">
        <v>49</v>
      </c>
    </row>
    <row r="61" spans="4:14" x14ac:dyDescent="0.2">
      <c r="D61" s="26"/>
      <c r="E61" s="34" t="str">
        <f t="shared" si="8"/>
        <v/>
      </c>
      <c r="F61" s="25">
        <v>60</v>
      </c>
      <c r="G61">
        <f t="shared" si="3"/>
        <v>0</v>
      </c>
      <c r="H61">
        <f t="shared" si="4"/>
        <v>0</v>
      </c>
      <c r="I61" s="49" t="str">
        <f t="shared" si="5"/>
        <v/>
      </c>
      <c r="J61">
        <f t="shared" ca="1" si="6"/>
        <v>0</v>
      </c>
      <c r="K61">
        <f t="shared" ca="1" si="7"/>
        <v>0</v>
      </c>
      <c r="N61" t="s">
        <v>49</v>
      </c>
    </row>
    <row r="62" spans="4:14" x14ac:dyDescent="0.2">
      <c r="D62" s="26"/>
      <c r="E62" s="34" t="str">
        <f t="shared" si="8"/>
        <v/>
      </c>
      <c r="F62" s="49">
        <v>61</v>
      </c>
      <c r="G62">
        <f t="shared" si="3"/>
        <v>0</v>
      </c>
      <c r="H62">
        <f t="shared" si="4"/>
        <v>0</v>
      </c>
      <c r="I62" s="49" t="str">
        <f t="shared" si="5"/>
        <v/>
      </c>
      <c r="J62">
        <f t="shared" ca="1" si="6"/>
        <v>0</v>
      </c>
      <c r="K62">
        <f t="shared" ca="1" si="7"/>
        <v>0</v>
      </c>
      <c r="N62" t="s">
        <v>49</v>
      </c>
    </row>
    <row r="63" spans="4:14" x14ac:dyDescent="0.2">
      <c r="D63" s="26"/>
      <c r="E63" s="34" t="str">
        <f t="shared" si="8"/>
        <v/>
      </c>
      <c r="F63" s="25">
        <v>62</v>
      </c>
      <c r="G63">
        <f t="shared" si="3"/>
        <v>0</v>
      </c>
      <c r="H63">
        <f t="shared" si="4"/>
        <v>0</v>
      </c>
      <c r="I63" s="49" t="str">
        <f t="shared" si="5"/>
        <v/>
      </c>
      <c r="J63">
        <f t="shared" ca="1" si="6"/>
        <v>0</v>
      </c>
      <c r="K63">
        <f t="shared" ca="1" si="7"/>
        <v>0</v>
      </c>
      <c r="N63" t="s">
        <v>49</v>
      </c>
    </row>
    <row r="64" spans="4:14" x14ac:dyDescent="0.2">
      <c r="D64" s="26"/>
      <c r="E64" s="34" t="str">
        <f t="shared" si="8"/>
        <v/>
      </c>
      <c r="F64" s="49">
        <v>63</v>
      </c>
      <c r="G64">
        <f t="shared" si="3"/>
        <v>0</v>
      </c>
      <c r="H64">
        <f t="shared" si="4"/>
        <v>0</v>
      </c>
      <c r="I64" s="49" t="str">
        <f t="shared" si="5"/>
        <v/>
      </c>
      <c r="J64">
        <f t="shared" ca="1" si="6"/>
        <v>0</v>
      </c>
      <c r="K64">
        <f t="shared" ca="1" si="7"/>
        <v>0</v>
      </c>
      <c r="N64" t="s">
        <v>49</v>
      </c>
    </row>
    <row r="65" spans="4:14" x14ac:dyDescent="0.2">
      <c r="D65" s="26"/>
      <c r="E65" s="34" t="str">
        <f t="shared" si="8"/>
        <v/>
      </c>
      <c r="F65" s="25">
        <v>64</v>
      </c>
      <c r="G65">
        <f t="shared" si="3"/>
        <v>0</v>
      </c>
      <c r="H65">
        <f t="shared" si="4"/>
        <v>0</v>
      </c>
      <c r="I65" s="49" t="str">
        <f t="shared" si="5"/>
        <v/>
      </c>
      <c r="J65">
        <f t="shared" ca="1" si="6"/>
        <v>0</v>
      </c>
      <c r="K65">
        <f t="shared" ca="1" si="7"/>
        <v>0</v>
      </c>
      <c r="N65" t="s">
        <v>49</v>
      </c>
    </row>
    <row r="66" spans="4:14" x14ac:dyDescent="0.2">
      <c r="D66" s="26"/>
      <c r="E66" s="34" t="str">
        <f t="shared" si="8"/>
        <v/>
      </c>
      <c r="F66" s="49">
        <v>65</v>
      </c>
      <c r="G66">
        <f t="shared" si="3"/>
        <v>0</v>
      </c>
      <c r="H66">
        <f t="shared" si="4"/>
        <v>0</v>
      </c>
      <c r="I66" s="49" t="str">
        <f t="shared" si="5"/>
        <v/>
      </c>
      <c r="J66">
        <f t="shared" ca="1" si="6"/>
        <v>0</v>
      </c>
      <c r="K66">
        <f t="shared" ca="1" si="7"/>
        <v>0</v>
      </c>
      <c r="N66" t="s">
        <v>49</v>
      </c>
    </row>
    <row r="67" spans="4:14" x14ac:dyDescent="0.2">
      <c r="D67" s="26"/>
      <c r="E67" s="34" t="str">
        <f t="shared" si="8"/>
        <v/>
      </c>
      <c r="F67" s="25">
        <v>66</v>
      </c>
      <c r="G67">
        <f t="shared" ref="G67:G94" si="9">B67</f>
        <v>0</v>
      </c>
      <c r="H67">
        <f t="shared" ref="H67:H94" si="10">A67</f>
        <v>0</v>
      </c>
      <c r="I67" s="49" t="str">
        <f t="shared" ref="I67:I94" si="11">E67</f>
        <v/>
      </c>
      <c r="J67">
        <f t="shared" ref="J67:J130" ca="1" si="12">IF(ISNA(VLOOKUP(I67,D$2:H$150,5,FALSE)),"",VLOOKUP(I67,D$2:H$150,5,FALSE))</f>
        <v>0</v>
      </c>
      <c r="K67">
        <f t="shared" ref="K67:K130" ca="1" si="13">IF(ISNA(VLOOKUP(I67,D$2:G$150,4,FALSE)),"",VLOOKUP(I67,D$2:G$150,4,FALSE))</f>
        <v>0</v>
      </c>
      <c r="N67" t="s">
        <v>49</v>
      </c>
    </row>
    <row r="68" spans="4:14" x14ac:dyDescent="0.2">
      <c r="D68" s="26"/>
      <c r="E68" s="34" t="str">
        <f t="shared" si="8"/>
        <v/>
      </c>
      <c r="F68" s="49">
        <v>67</v>
      </c>
      <c r="G68">
        <f t="shared" si="9"/>
        <v>0</v>
      </c>
      <c r="H68">
        <f t="shared" si="10"/>
        <v>0</v>
      </c>
      <c r="I68" s="49" t="str">
        <f t="shared" si="11"/>
        <v/>
      </c>
      <c r="J68">
        <f t="shared" ca="1" si="12"/>
        <v>0</v>
      </c>
      <c r="K68">
        <f t="shared" ca="1" si="13"/>
        <v>0</v>
      </c>
      <c r="N68" t="s">
        <v>49</v>
      </c>
    </row>
    <row r="69" spans="4:14" x14ac:dyDescent="0.2">
      <c r="D69" s="26"/>
      <c r="E69" s="34" t="str">
        <f t="shared" si="8"/>
        <v/>
      </c>
      <c r="F69" s="25">
        <v>68</v>
      </c>
      <c r="G69">
        <f t="shared" si="9"/>
        <v>0</v>
      </c>
      <c r="H69">
        <f t="shared" si="10"/>
        <v>0</v>
      </c>
      <c r="I69" s="49" t="str">
        <f t="shared" si="11"/>
        <v/>
      </c>
      <c r="J69">
        <f t="shared" ca="1" si="12"/>
        <v>0</v>
      </c>
      <c r="K69">
        <f t="shared" ca="1" si="13"/>
        <v>0</v>
      </c>
      <c r="N69" t="s">
        <v>49</v>
      </c>
    </row>
    <row r="70" spans="4:14" x14ac:dyDescent="0.2">
      <c r="D70" s="26"/>
      <c r="E70" s="34" t="str">
        <f t="shared" si="8"/>
        <v/>
      </c>
      <c r="F70" s="49">
        <v>69</v>
      </c>
      <c r="G70">
        <f t="shared" si="9"/>
        <v>0</v>
      </c>
      <c r="H70">
        <f t="shared" si="10"/>
        <v>0</v>
      </c>
      <c r="I70" s="49" t="str">
        <f t="shared" si="11"/>
        <v/>
      </c>
      <c r="J70">
        <f t="shared" ca="1" si="12"/>
        <v>0</v>
      </c>
      <c r="K70">
        <f t="shared" ca="1" si="13"/>
        <v>0</v>
      </c>
      <c r="N70" t="s">
        <v>49</v>
      </c>
    </row>
    <row r="71" spans="4:14" x14ac:dyDescent="0.2">
      <c r="D71" s="26"/>
      <c r="E71" s="34" t="str">
        <f t="shared" si="8"/>
        <v/>
      </c>
      <c r="F71" s="25">
        <v>70</v>
      </c>
      <c r="G71">
        <f t="shared" si="9"/>
        <v>0</v>
      </c>
      <c r="H71">
        <f t="shared" si="10"/>
        <v>0</v>
      </c>
      <c r="I71" s="49" t="str">
        <f t="shared" si="11"/>
        <v/>
      </c>
      <c r="J71">
        <f t="shared" ca="1" si="12"/>
        <v>0</v>
      </c>
      <c r="K71">
        <f t="shared" ca="1" si="13"/>
        <v>0</v>
      </c>
      <c r="N71" t="s">
        <v>49</v>
      </c>
    </row>
    <row r="72" spans="4:14" x14ac:dyDescent="0.2">
      <c r="D72" s="26"/>
      <c r="E72" s="34" t="str">
        <f t="shared" si="8"/>
        <v/>
      </c>
      <c r="F72" s="49">
        <v>71</v>
      </c>
      <c r="G72">
        <f t="shared" si="9"/>
        <v>0</v>
      </c>
      <c r="H72">
        <f t="shared" si="10"/>
        <v>0</v>
      </c>
      <c r="I72" s="49" t="str">
        <f t="shared" si="11"/>
        <v/>
      </c>
      <c r="J72">
        <f t="shared" ca="1" si="12"/>
        <v>0</v>
      </c>
      <c r="K72">
        <f t="shared" ca="1" si="13"/>
        <v>0</v>
      </c>
      <c r="N72" t="s">
        <v>49</v>
      </c>
    </row>
    <row r="73" spans="4:14" x14ac:dyDescent="0.2">
      <c r="D73" s="26"/>
      <c r="E73" s="34" t="str">
        <f t="shared" si="8"/>
        <v/>
      </c>
      <c r="F73" s="25">
        <v>72</v>
      </c>
      <c r="G73">
        <f t="shared" si="9"/>
        <v>0</v>
      </c>
      <c r="H73">
        <f t="shared" si="10"/>
        <v>0</v>
      </c>
      <c r="I73" s="49" t="str">
        <f t="shared" si="11"/>
        <v/>
      </c>
      <c r="J73">
        <f t="shared" ca="1" si="12"/>
        <v>0</v>
      </c>
      <c r="K73">
        <f t="shared" ca="1" si="13"/>
        <v>0</v>
      </c>
      <c r="N73" t="s">
        <v>49</v>
      </c>
    </row>
    <row r="74" spans="4:14" x14ac:dyDescent="0.2">
      <c r="D74" s="26"/>
      <c r="E74" s="34" t="str">
        <f t="shared" si="8"/>
        <v/>
      </c>
      <c r="F74" s="49">
        <v>73</v>
      </c>
      <c r="G74">
        <f t="shared" si="9"/>
        <v>0</v>
      </c>
      <c r="H74">
        <f t="shared" si="10"/>
        <v>0</v>
      </c>
      <c r="I74" s="49" t="str">
        <f t="shared" si="11"/>
        <v/>
      </c>
      <c r="J74">
        <f t="shared" ca="1" si="12"/>
        <v>0</v>
      </c>
      <c r="K74">
        <f t="shared" ca="1" si="13"/>
        <v>0</v>
      </c>
      <c r="N74" t="s">
        <v>49</v>
      </c>
    </row>
    <row r="75" spans="4:14" x14ac:dyDescent="0.2">
      <c r="D75" s="26"/>
      <c r="E75" s="34" t="str">
        <f t="shared" si="8"/>
        <v/>
      </c>
      <c r="F75" s="25">
        <v>74</v>
      </c>
      <c r="G75">
        <f t="shared" si="9"/>
        <v>0</v>
      </c>
      <c r="H75">
        <f t="shared" si="10"/>
        <v>0</v>
      </c>
      <c r="I75" s="49" t="str">
        <f t="shared" si="11"/>
        <v/>
      </c>
      <c r="J75">
        <f t="shared" ca="1" si="12"/>
        <v>0</v>
      </c>
      <c r="K75">
        <f t="shared" ca="1" si="13"/>
        <v>0</v>
      </c>
      <c r="N75" t="s">
        <v>49</v>
      </c>
    </row>
    <row r="76" spans="4:14" x14ac:dyDescent="0.2">
      <c r="D76" s="26"/>
      <c r="E76" s="34" t="str">
        <f t="shared" si="8"/>
        <v/>
      </c>
      <c r="F76" s="49">
        <v>75</v>
      </c>
      <c r="G76">
        <f t="shared" si="9"/>
        <v>0</v>
      </c>
      <c r="H76">
        <f t="shared" si="10"/>
        <v>0</v>
      </c>
      <c r="I76" s="49" t="str">
        <f t="shared" si="11"/>
        <v/>
      </c>
      <c r="J76">
        <f t="shared" ca="1" si="12"/>
        <v>0</v>
      </c>
      <c r="K76">
        <f t="shared" ca="1" si="13"/>
        <v>0</v>
      </c>
      <c r="N76" t="s">
        <v>49</v>
      </c>
    </row>
    <row r="77" spans="4:14" x14ac:dyDescent="0.2">
      <c r="D77" s="26"/>
      <c r="E77" s="34" t="str">
        <f t="shared" si="8"/>
        <v/>
      </c>
      <c r="F77" s="25">
        <v>76</v>
      </c>
      <c r="G77">
        <f t="shared" si="9"/>
        <v>0</v>
      </c>
      <c r="H77">
        <f t="shared" si="10"/>
        <v>0</v>
      </c>
      <c r="I77" s="49" t="str">
        <f t="shared" si="11"/>
        <v/>
      </c>
      <c r="J77">
        <f t="shared" ca="1" si="12"/>
        <v>0</v>
      </c>
      <c r="K77">
        <f t="shared" ca="1" si="13"/>
        <v>0</v>
      </c>
      <c r="N77" t="s">
        <v>49</v>
      </c>
    </row>
    <row r="78" spans="4:14" x14ac:dyDescent="0.2">
      <c r="D78" s="26"/>
      <c r="E78" s="34" t="str">
        <f t="shared" si="8"/>
        <v/>
      </c>
      <c r="F78" s="49">
        <v>77</v>
      </c>
      <c r="G78">
        <f t="shared" si="9"/>
        <v>0</v>
      </c>
      <c r="H78">
        <f t="shared" si="10"/>
        <v>0</v>
      </c>
      <c r="I78" s="49" t="str">
        <f t="shared" si="11"/>
        <v/>
      </c>
      <c r="J78">
        <f t="shared" ca="1" si="12"/>
        <v>0</v>
      </c>
      <c r="K78">
        <f t="shared" ca="1" si="13"/>
        <v>0</v>
      </c>
      <c r="N78" t="s">
        <v>49</v>
      </c>
    </row>
    <row r="79" spans="4:14" x14ac:dyDescent="0.2">
      <c r="D79" s="26"/>
      <c r="E79" s="34" t="str">
        <f t="shared" si="8"/>
        <v/>
      </c>
      <c r="F79" s="25">
        <v>78</v>
      </c>
      <c r="G79">
        <f t="shared" si="9"/>
        <v>0</v>
      </c>
      <c r="H79">
        <f t="shared" si="10"/>
        <v>0</v>
      </c>
      <c r="I79" s="49" t="str">
        <f t="shared" si="11"/>
        <v/>
      </c>
      <c r="J79">
        <f t="shared" ca="1" si="12"/>
        <v>0</v>
      </c>
      <c r="K79">
        <f t="shared" ca="1" si="13"/>
        <v>0</v>
      </c>
      <c r="N79" t="s">
        <v>49</v>
      </c>
    </row>
    <row r="80" spans="4:14" x14ac:dyDescent="0.2">
      <c r="D80" s="26"/>
      <c r="E80" s="34" t="str">
        <f t="shared" si="8"/>
        <v/>
      </c>
      <c r="F80" s="49">
        <v>79</v>
      </c>
      <c r="G80">
        <f t="shared" si="9"/>
        <v>0</v>
      </c>
      <c r="H80">
        <f t="shared" si="10"/>
        <v>0</v>
      </c>
      <c r="I80" s="49" t="str">
        <f t="shared" si="11"/>
        <v/>
      </c>
      <c r="J80">
        <f t="shared" ca="1" si="12"/>
        <v>0</v>
      </c>
      <c r="K80">
        <f t="shared" ca="1" si="13"/>
        <v>0</v>
      </c>
      <c r="N80" t="s">
        <v>49</v>
      </c>
    </row>
    <row r="81" spans="4:14" x14ac:dyDescent="0.2">
      <c r="D81" s="26"/>
      <c r="E81" s="34" t="str">
        <f t="shared" si="8"/>
        <v/>
      </c>
      <c r="F81" s="25">
        <v>80</v>
      </c>
      <c r="G81">
        <f t="shared" si="9"/>
        <v>0</v>
      </c>
      <c r="H81">
        <f t="shared" si="10"/>
        <v>0</v>
      </c>
      <c r="I81" s="49" t="str">
        <f t="shared" si="11"/>
        <v/>
      </c>
      <c r="J81">
        <f t="shared" ca="1" si="12"/>
        <v>0</v>
      </c>
      <c r="K81">
        <f t="shared" ca="1" si="13"/>
        <v>0</v>
      </c>
      <c r="N81" t="s">
        <v>49</v>
      </c>
    </row>
    <row r="82" spans="4:14" x14ac:dyDescent="0.2">
      <c r="D82" s="26"/>
      <c r="E82" s="34" t="str">
        <f t="shared" si="8"/>
        <v/>
      </c>
      <c r="F82" s="49">
        <v>81</v>
      </c>
      <c r="G82">
        <f t="shared" si="9"/>
        <v>0</v>
      </c>
      <c r="H82">
        <f t="shared" si="10"/>
        <v>0</v>
      </c>
      <c r="I82" s="49" t="str">
        <f t="shared" si="11"/>
        <v/>
      </c>
      <c r="J82">
        <f t="shared" ca="1" si="12"/>
        <v>0</v>
      </c>
      <c r="K82">
        <f t="shared" ca="1" si="13"/>
        <v>0</v>
      </c>
      <c r="N82" t="s">
        <v>49</v>
      </c>
    </row>
    <row r="83" spans="4:14" x14ac:dyDescent="0.2">
      <c r="D83" s="26"/>
      <c r="E83" s="34" t="str">
        <f t="shared" si="8"/>
        <v/>
      </c>
      <c r="F83" s="25">
        <v>82</v>
      </c>
      <c r="G83">
        <f t="shared" si="9"/>
        <v>0</v>
      </c>
      <c r="H83">
        <f t="shared" si="10"/>
        <v>0</v>
      </c>
      <c r="I83" s="49" t="str">
        <f t="shared" si="11"/>
        <v/>
      </c>
      <c r="J83">
        <f t="shared" ca="1" si="12"/>
        <v>0</v>
      </c>
      <c r="K83">
        <f t="shared" ca="1" si="13"/>
        <v>0</v>
      </c>
      <c r="N83" t="s">
        <v>49</v>
      </c>
    </row>
    <row r="84" spans="4:14" x14ac:dyDescent="0.2">
      <c r="D84" s="26"/>
      <c r="E84" s="34" t="str">
        <f t="shared" si="8"/>
        <v/>
      </c>
      <c r="F84" s="49">
        <v>83</v>
      </c>
      <c r="G84">
        <f t="shared" si="9"/>
        <v>0</v>
      </c>
      <c r="H84">
        <f t="shared" si="10"/>
        <v>0</v>
      </c>
      <c r="I84" s="49" t="str">
        <f t="shared" si="11"/>
        <v/>
      </c>
      <c r="J84">
        <f t="shared" ca="1" si="12"/>
        <v>0</v>
      </c>
      <c r="K84">
        <f t="shared" ca="1" si="13"/>
        <v>0</v>
      </c>
      <c r="N84" t="s">
        <v>49</v>
      </c>
    </row>
    <row r="85" spans="4:14" x14ac:dyDescent="0.2">
      <c r="D85" s="26"/>
      <c r="E85" s="34" t="str">
        <f t="shared" si="8"/>
        <v/>
      </c>
      <c r="F85" s="25">
        <v>84</v>
      </c>
      <c r="G85">
        <f t="shared" si="9"/>
        <v>0</v>
      </c>
      <c r="H85">
        <f t="shared" si="10"/>
        <v>0</v>
      </c>
      <c r="I85" s="49" t="str">
        <f t="shared" si="11"/>
        <v/>
      </c>
      <c r="J85">
        <f t="shared" ca="1" si="12"/>
        <v>0</v>
      </c>
      <c r="K85">
        <f t="shared" ca="1" si="13"/>
        <v>0</v>
      </c>
      <c r="N85" t="s">
        <v>49</v>
      </c>
    </row>
    <row r="86" spans="4:14" x14ac:dyDescent="0.2">
      <c r="D86" s="26"/>
      <c r="E86" s="34" t="str">
        <f t="shared" si="8"/>
        <v/>
      </c>
      <c r="F86" s="49">
        <v>85</v>
      </c>
      <c r="G86">
        <f t="shared" si="9"/>
        <v>0</v>
      </c>
      <c r="H86">
        <f t="shared" si="10"/>
        <v>0</v>
      </c>
      <c r="I86" s="49" t="str">
        <f t="shared" si="11"/>
        <v/>
      </c>
      <c r="J86">
        <f t="shared" ca="1" si="12"/>
        <v>0</v>
      </c>
      <c r="K86">
        <f t="shared" ca="1" si="13"/>
        <v>0</v>
      </c>
      <c r="N86" t="s">
        <v>49</v>
      </c>
    </row>
    <row r="87" spans="4:14" x14ac:dyDescent="0.2">
      <c r="D87" s="26"/>
      <c r="E87" s="34" t="str">
        <f t="shared" si="8"/>
        <v/>
      </c>
      <c r="F87" s="25">
        <v>86</v>
      </c>
      <c r="G87">
        <f t="shared" si="9"/>
        <v>0</v>
      </c>
      <c r="H87">
        <f t="shared" si="10"/>
        <v>0</v>
      </c>
      <c r="I87" s="49" t="str">
        <f t="shared" si="11"/>
        <v/>
      </c>
      <c r="J87">
        <f t="shared" ca="1" si="12"/>
        <v>0</v>
      </c>
      <c r="K87">
        <f t="shared" ca="1" si="13"/>
        <v>0</v>
      </c>
      <c r="N87" t="s">
        <v>49</v>
      </c>
    </row>
    <row r="88" spans="4:14" x14ac:dyDescent="0.2">
      <c r="D88" s="26"/>
      <c r="E88" s="34" t="str">
        <f t="shared" si="8"/>
        <v/>
      </c>
      <c r="F88" s="49">
        <v>87</v>
      </c>
      <c r="G88">
        <f t="shared" si="9"/>
        <v>0</v>
      </c>
      <c r="H88">
        <f t="shared" si="10"/>
        <v>0</v>
      </c>
      <c r="I88" s="49" t="str">
        <f t="shared" si="11"/>
        <v/>
      </c>
      <c r="J88">
        <f t="shared" ca="1" si="12"/>
        <v>0</v>
      </c>
      <c r="K88">
        <f t="shared" ca="1" si="13"/>
        <v>0</v>
      </c>
      <c r="N88" t="s">
        <v>49</v>
      </c>
    </row>
    <row r="89" spans="4:14" x14ac:dyDescent="0.2">
      <c r="D89" s="26"/>
      <c r="E89" s="34" t="str">
        <f t="shared" si="8"/>
        <v/>
      </c>
      <c r="F89" s="25">
        <v>88</v>
      </c>
      <c r="G89">
        <f t="shared" si="9"/>
        <v>0</v>
      </c>
      <c r="H89">
        <f t="shared" si="10"/>
        <v>0</v>
      </c>
      <c r="I89" s="49" t="str">
        <f t="shared" si="11"/>
        <v/>
      </c>
      <c r="J89">
        <f t="shared" ca="1" si="12"/>
        <v>0</v>
      </c>
      <c r="K89">
        <f t="shared" ca="1" si="13"/>
        <v>0</v>
      </c>
      <c r="N89" t="s">
        <v>49</v>
      </c>
    </row>
    <row r="90" spans="4:14" x14ac:dyDescent="0.2">
      <c r="D90" s="26"/>
      <c r="E90" s="34" t="str">
        <f t="shared" si="8"/>
        <v/>
      </c>
      <c r="F90" s="49">
        <v>89</v>
      </c>
      <c r="G90">
        <f t="shared" si="9"/>
        <v>0</v>
      </c>
      <c r="H90">
        <f t="shared" si="10"/>
        <v>0</v>
      </c>
      <c r="I90" s="49" t="str">
        <f t="shared" si="11"/>
        <v/>
      </c>
      <c r="J90">
        <f t="shared" ca="1" si="12"/>
        <v>0</v>
      </c>
      <c r="K90">
        <f t="shared" ca="1" si="13"/>
        <v>0</v>
      </c>
      <c r="N90" t="s">
        <v>49</v>
      </c>
    </row>
    <row r="91" spans="4:14" x14ac:dyDescent="0.2">
      <c r="D91" s="26"/>
      <c r="E91" s="34" t="str">
        <f t="shared" si="8"/>
        <v/>
      </c>
      <c r="F91" s="25">
        <v>90</v>
      </c>
      <c r="G91">
        <f t="shared" si="9"/>
        <v>0</v>
      </c>
      <c r="H91">
        <f t="shared" si="10"/>
        <v>0</v>
      </c>
      <c r="I91" s="49" t="str">
        <f t="shared" si="11"/>
        <v/>
      </c>
      <c r="J91">
        <f t="shared" ca="1" si="12"/>
        <v>0</v>
      </c>
      <c r="K91">
        <f t="shared" ca="1" si="13"/>
        <v>0</v>
      </c>
      <c r="N91" t="s">
        <v>49</v>
      </c>
    </row>
    <row r="92" spans="4:14" x14ac:dyDescent="0.2">
      <c r="D92" s="26"/>
      <c r="E92" s="34" t="str">
        <f t="shared" si="8"/>
        <v/>
      </c>
      <c r="F92" s="49">
        <v>91</v>
      </c>
      <c r="G92">
        <f t="shared" si="9"/>
        <v>0</v>
      </c>
      <c r="H92">
        <f t="shared" si="10"/>
        <v>0</v>
      </c>
      <c r="I92" s="49" t="str">
        <f t="shared" si="11"/>
        <v/>
      </c>
      <c r="J92">
        <f t="shared" ca="1" si="12"/>
        <v>0</v>
      </c>
      <c r="K92">
        <f t="shared" ca="1" si="13"/>
        <v>0</v>
      </c>
      <c r="N92" t="s">
        <v>49</v>
      </c>
    </row>
    <row r="93" spans="4:14" x14ac:dyDescent="0.2">
      <c r="D93" s="26"/>
      <c r="E93" s="34" t="str">
        <f t="shared" si="8"/>
        <v/>
      </c>
      <c r="F93" s="25">
        <v>92</v>
      </c>
      <c r="G93">
        <f t="shared" si="9"/>
        <v>0</v>
      </c>
      <c r="H93">
        <f t="shared" si="10"/>
        <v>0</v>
      </c>
      <c r="I93" s="49" t="str">
        <f t="shared" si="11"/>
        <v/>
      </c>
      <c r="J93">
        <f t="shared" ca="1" si="12"/>
        <v>0</v>
      </c>
      <c r="K93">
        <f t="shared" ca="1" si="13"/>
        <v>0</v>
      </c>
      <c r="N93" t="s">
        <v>49</v>
      </c>
    </row>
    <row r="94" spans="4:14" x14ac:dyDescent="0.2">
      <c r="D94" s="26"/>
      <c r="E94" s="34" t="str">
        <f t="shared" si="8"/>
        <v/>
      </c>
      <c r="F94" s="49">
        <v>93</v>
      </c>
      <c r="G94">
        <f t="shared" si="9"/>
        <v>0</v>
      </c>
      <c r="H94">
        <f t="shared" si="10"/>
        <v>0</v>
      </c>
      <c r="I94" s="49" t="str">
        <f t="shared" si="11"/>
        <v/>
      </c>
      <c r="J94">
        <f t="shared" ca="1" si="12"/>
        <v>0</v>
      </c>
      <c r="K94">
        <f t="shared" ca="1" si="13"/>
        <v>0</v>
      </c>
      <c r="N94" t="s">
        <v>49</v>
      </c>
    </row>
    <row r="95" spans="4:14" x14ac:dyDescent="0.2">
      <c r="D95" s="26"/>
      <c r="E95" s="34" t="str">
        <f t="shared" si="8"/>
        <v/>
      </c>
      <c r="F95" s="25">
        <v>94</v>
      </c>
      <c r="G95">
        <f t="shared" ref="G95:G150" si="14">B95</f>
        <v>0</v>
      </c>
      <c r="H95">
        <f t="shared" ref="H95:H150" si="15">A95</f>
        <v>0</v>
      </c>
      <c r="I95" s="49" t="str">
        <f t="shared" ref="I95:I150" si="16">E95</f>
        <v/>
      </c>
      <c r="J95">
        <f t="shared" ca="1" si="12"/>
        <v>0</v>
      </c>
      <c r="K95">
        <f t="shared" ca="1" si="13"/>
        <v>0</v>
      </c>
      <c r="N95" t="s">
        <v>49</v>
      </c>
    </row>
    <row r="96" spans="4:14" x14ac:dyDescent="0.2">
      <c r="D96" s="26"/>
      <c r="E96" s="34" t="str">
        <f t="shared" ref="E96:E151" si="17">IF(B96&lt;&gt;"",F96,"")</f>
        <v/>
      </c>
      <c r="F96" s="49">
        <v>95</v>
      </c>
      <c r="G96">
        <f t="shared" si="14"/>
        <v>0</v>
      </c>
      <c r="H96">
        <f t="shared" si="15"/>
        <v>0</v>
      </c>
      <c r="I96" s="49" t="str">
        <f t="shared" si="16"/>
        <v/>
      </c>
      <c r="J96">
        <f t="shared" ca="1" si="12"/>
        <v>0</v>
      </c>
      <c r="K96">
        <f t="shared" ca="1" si="13"/>
        <v>0</v>
      </c>
      <c r="N96" t="s">
        <v>49</v>
      </c>
    </row>
    <row r="97" spans="4:14" x14ac:dyDescent="0.2">
      <c r="D97" s="26"/>
      <c r="E97" s="34" t="str">
        <f t="shared" si="17"/>
        <v/>
      </c>
      <c r="F97" s="25">
        <v>96</v>
      </c>
      <c r="G97">
        <f t="shared" si="14"/>
        <v>0</v>
      </c>
      <c r="H97">
        <f t="shared" si="15"/>
        <v>0</v>
      </c>
      <c r="I97" s="49" t="str">
        <f t="shared" si="16"/>
        <v/>
      </c>
      <c r="J97">
        <f t="shared" ca="1" si="12"/>
        <v>0</v>
      </c>
      <c r="K97">
        <f t="shared" ca="1" si="13"/>
        <v>0</v>
      </c>
      <c r="N97" t="s">
        <v>49</v>
      </c>
    </row>
    <row r="98" spans="4:14" x14ac:dyDescent="0.2">
      <c r="D98" s="26"/>
      <c r="E98" s="34" t="str">
        <f t="shared" si="17"/>
        <v/>
      </c>
      <c r="F98" s="49">
        <v>97</v>
      </c>
      <c r="G98">
        <f t="shared" si="14"/>
        <v>0</v>
      </c>
      <c r="H98">
        <f t="shared" si="15"/>
        <v>0</v>
      </c>
      <c r="I98" s="49" t="str">
        <f t="shared" si="16"/>
        <v/>
      </c>
      <c r="J98">
        <f t="shared" ca="1" si="12"/>
        <v>0</v>
      </c>
      <c r="K98">
        <f t="shared" ca="1" si="13"/>
        <v>0</v>
      </c>
      <c r="N98" t="s">
        <v>49</v>
      </c>
    </row>
    <row r="99" spans="4:14" x14ac:dyDescent="0.2">
      <c r="D99" s="26"/>
      <c r="E99" s="34" t="str">
        <f t="shared" si="17"/>
        <v/>
      </c>
      <c r="F99" s="25">
        <v>98</v>
      </c>
      <c r="G99">
        <f t="shared" si="14"/>
        <v>0</v>
      </c>
      <c r="H99">
        <f t="shared" si="15"/>
        <v>0</v>
      </c>
      <c r="I99" s="49" t="str">
        <f t="shared" si="16"/>
        <v/>
      </c>
      <c r="J99">
        <f t="shared" ca="1" si="12"/>
        <v>0</v>
      </c>
      <c r="K99">
        <f t="shared" ca="1" si="13"/>
        <v>0</v>
      </c>
      <c r="N99" t="s">
        <v>49</v>
      </c>
    </row>
    <row r="100" spans="4:14" x14ac:dyDescent="0.2">
      <c r="D100" s="26"/>
      <c r="E100" s="34" t="str">
        <f t="shared" si="17"/>
        <v/>
      </c>
      <c r="F100" s="49">
        <v>99</v>
      </c>
      <c r="G100">
        <f t="shared" si="14"/>
        <v>0</v>
      </c>
      <c r="H100">
        <f t="shared" si="15"/>
        <v>0</v>
      </c>
      <c r="I100" s="49" t="str">
        <f t="shared" si="16"/>
        <v/>
      </c>
      <c r="J100">
        <f t="shared" ca="1" si="12"/>
        <v>0</v>
      </c>
      <c r="K100">
        <f t="shared" ca="1" si="13"/>
        <v>0</v>
      </c>
      <c r="N100" t="s">
        <v>49</v>
      </c>
    </row>
    <row r="101" spans="4:14" x14ac:dyDescent="0.2">
      <c r="D101" s="26"/>
      <c r="E101" s="34" t="str">
        <f t="shared" si="17"/>
        <v/>
      </c>
      <c r="F101" s="25">
        <v>100</v>
      </c>
      <c r="G101">
        <f t="shared" si="14"/>
        <v>0</v>
      </c>
      <c r="H101">
        <f t="shared" si="15"/>
        <v>0</v>
      </c>
      <c r="I101" s="49" t="str">
        <f t="shared" si="16"/>
        <v/>
      </c>
      <c r="J101">
        <f t="shared" ca="1" si="12"/>
        <v>0</v>
      </c>
      <c r="K101">
        <f t="shared" ca="1" si="13"/>
        <v>0</v>
      </c>
      <c r="N101" t="s">
        <v>49</v>
      </c>
    </row>
    <row r="102" spans="4:14" x14ac:dyDescent="0.2">
      <c r="D102" s="26"/>
      <c r="E102" s="34" t="str">
        <f t="shared" si="17"/>
        <v/>
      </c>
      <c r="F102" s="49">
        <v>101</v>
      </c>
      <c r="G102">
        <f t="shared" si="14"/>
        <v>0</v>
      </c>
      <c r="H102">
        <f t="shared" si="15"/>
        <v>0</v>
      </c>
      <c r="I102" s="49" t="str">
        <f t="shared" si="16"/>
        <v/>
      </c>
      <c r="J102">
        <f t="shared" ca="1" si="12"/>
        <v>0</v>
      </c>
      <c r="K102">
        <f t="shared" ca="1" si="13"/>
        <v>0</v>
      </c>
      <c r="N102" t="s">
        <v>49</v>
      </c>
    </row>
    <row r="103" spans="4:14" x14ac:dyDescent="0.2">
      <c r="D103" s="26"/>
      <c r="E103" s="34" t="str">
        <f t="shared" si="17"/>
        <v/>
      </c>
      <c r="F103" s="25">
        <v>102</v>
      </c>
      <c r="G103">
        <f t="shared" si="14"/>
        <v>0</v>
      </c>
      <c r="H103">
        <f t="shared" si="15"/>
        <v>0</v>
      </c>
      <c r="I103" s="49" t="str">
        <f t="shared" si="16"/>
        <v/>
      </c>
      <c r="J103">
        <f t="shared" ca="1" si="12"/>
        <v>0</v>
      </c>
      <c r="K103">
        <f t="shared" ca="1" si="13"/>
        <v>0</v>
      </c>
      <c r="N103" t="s">
        <v>49</v>
      </c>
    </row>
    <row r="104" spans="4:14" x14ac:dyDescent="0.2">
      <c r="D104" s="26"/>
      <c r="E104" s="34" t="str">
        <f t="shared" si="17"/>
        <v/>
      </c>
      <c r="F104" s="49">
        <v>103</v>
      </c>
      <c r="G104">
        <f t="shared" si="14"/>
        <v>0</v>
      </c>
      <c r="H104">
        <f t="shared" si="15"/>
        <v>0</v>
      </c>
      <c r="I104" s="49" t="str">
        <f t="shared" si="16"/>
        <v/>
      </c>
      <c r="J104">
        <f t="shared" ca="1" si="12"/>
        <v>0</v>
      </c>
      <c r="K104">
        <f t="shared" ca="1" si="13"/>
        <v>0</v>
      </c>
      <c r="N104" t="s">
        <v>49</v>
      </c>
    </row>
    <row r="105" spans="4:14" x14ac:dyDescent="0.2">
      <c r="D105" s="26"/>
      <c r="E105" s="34" t="str">
        <f t="shared" si="17"/>
        <v/>
      </c>
      <c r="F105" s="25">
        <v>104</v>
      </c>
      <c r="G105">
        <f t="shared" si="14"/>
        <v>0</v>
      </c>
      <c r="H105">
        <f t="shared" si="15"/>
        <v>0</v>
      </c>
      <c r="I105" s="49" t="str">
        <f t="shared" si="16"/>
        <v/>
      </c>
      <c r="J105">
        <f t="shared" ca="1" si="12"/>
        <v>0</v>
      </c>
      <c r="K105">
        <f t="shared" ca="1" si="13"/>
        <v>0</v>
      </c>
      <c r="N105" t="s">
        <v>49</v>
      </c>
    </row>
    <row r="106" spans="4:14" x14ac:dyDescent="0.2">
      <c r="D106" s="26"/>
      <c r="E106" s="34" t="str">
        <f t="shared" si="17"/>
        <v/>
      </c>
      <c r="F106" s="49">
        <v>105</v>
      </c>
      <c r="G106">
        <f t="shared" si="14"/>
        <v>0</v>
      </c>
      <c r="H106">
        <f t="shared" si="15"/>
        <v>0</v>
      </c>
      <c r="I106" s="49" t="str">
        <f t="shared" si="16"/>
        <v/>
      </c>
      <c r="J106">
        <f t="shared" ca="1" si="12"/>
        <v>0</v>
      </c>
      <c r="K106">
        <f t="shared" ca="1" si="13"/>
        <v>0</v>
      </c>
      <c r="N106" t="s">
        <v>49</v>
      </c>
    </row>
    <row r="107" spans="4:14" x14ac:dyDescent="0.2">
      <c r="D107" s="26"/>
      <c r="E107" s="34" t="str">
        <f t="shared" si="17"/>
        <v/>
      </c>
      <c r="F107" s="25">
        <v>106</v>
      </c>
      <c r="G107">
        <f t="shared" si="14"/>
        <v>0</v>
      </c>
      <c r="H107">
        <f t="shared" si="15"/>
        <v>0</v>
      </c>
      <c r="I107" s="49" t="str">
        <f t="shared" si="16"/>
        <v/>
      </c>
      <c r="J107">
        <f t="shared" ca="1" si="12"/>
        <v>0</v>
      </c>
      <c r="K107">
        <f t="shared" ca="1" si="13"/>
        <v>0</v>
      </c>
      <c r="N107" t="s">
        <v>49</v>
      </c>
    </row>
    <row r="108" spans="4:14" x14ac:dyDescent="0.2">
      <c r="D108" s="26"/>
      <c r="E108" s="34" t="str">
        <f t="shared" si="17"/>
        <v/>
      </c>
      <c r="F108" s="49">
        <v>107</v>
      </c>
      <c r="G108">
        <f t="shared" si="14"/>
        <v>0</v>
      </c>
      <c r="H108">
        <f t="shared" si="15"/>
        <v>0</v>
      </c>
      <c r="I108" s="49" t="str">
        <f t="shared" si="16"/>
        <v/>
      </c>
      <c r="J108">
        <f t="shared" ca="1" si="12"/>
        <v>0</v>
      </c>
      <c r="K108">
        <f t="shared" ca="1" si="13"/>
        <v>0</v>
      </c>
      <c r="N108" t="s">
        <v>49</v>
      </c>
    </row>
    <row r="109" spans="4:14" x14ac:dyDescent="0.2">
      <c r="D109" s="26"/>
      <c r="E109" s="34" t="str">
        <f t="shared" si="17"/>
        <v/>
      </c>
      <c r="F109" s="25">
        <v>108</v>
      </c>
      <c r="G109">
        <f t="shared" si="14"/>
        <v>0</v>
      </c>
      <c r="H109">
        <f t="shared" si="15"/>
        <v>0</v>
      </c>
      <c r="I109" s="49" t="str">
        <f t="shared" si="16"/>
        <v/>
      </c>
      <c r="J109">
        <f t="shared" ca="1" si="12"/>
        <v>0</v>
      </c>
      <c r="K109">
        <f t="shared" ca="1" si="13"/>
        <v>0</v>
      </c>
      <c r="N109" t="s">
        <v>49</v>
      </c>
    </row>
    <row r="110" spans="4:14" x14ac:dyDescent="0.2">
      <c r="D110" s="26"/>
      <c r="E110" s="34" t="str">
        <f t="shared" si="17"/>
        <v/>
      </c>
      <c r="F110" s="49">
        <v>109</v>
      </c>
      <c r="G110">
        <f t="shared" si="14"/>
        <v>0</v>
      </c>
      <c r="H110">
        <f t="shared" si="15"/>
        <v>0</v>
      </c>
      <c r="I110" s="49" t="str">
        <f t="shared" si="16"/>
        <v/>
      </c>
      <c r="J110">
        <f t="shared" ca="1" si="12"/>
        <v>0</v>
      </c>
      <c r="K110">
        <f t="shared" ca="1" si="13"/>
        <v>0</v>
      </c>
      <c r="N110" t="s">
        <v>49</v>
      </c>
    </row>
    <row r="111" spans="4:14" x14ac:dyDescent="0.2">
      <c r="D111" s="26"/>
      <c r="E111" s="34" t="str">
        <f t="shared" si="17"/>
        <v/>
      </c>
      <c r="F111" s="25">
        <v>110</v>
      </c>
      <c r="G111">
        <f t="shared" si="14"/>
        <v>0</v>
      </c>
      <c r="H111">
        <f t="shared" si="15"/>
        <v>0</v>
      </c>
      <c r="I111" s="49" t="str">
        <f t="shared" si="16"/>
        <v/>
      </c>
      <c r="J111">
        <f t="shared" ca="1" si="12"/>
        <v>0</v>
      </c>
      <c r="K111">
        <f t="shared" ca="1" si="13"/>
        <v>0</v>
      </c>
      <c r="N111" t="s">
        <v>49</v>
      </c>
    </row>
    <row r="112" spans="4:14" x14ac:dyDescent="0.2">
      <c r="D112" s="26"/>
      <c r="E112" s="34" t="str">
        <f t="shared" si="17"/>
        <v/>
      </c>
      <c r="F112" s="49">
        <v>111</v>
      </c>
      <c r="G112">
        <f t="shared" si="14"/>
        <v>0</v>
      </c>
      <c r="H112">
        <f t="shared" si="15"/>
        <v>0</v>
      </c>
      <c r="I112" s="49" t="str">
        <f t="shared" si="16"/>
        <v/>
      </c>
      <c r="J112">
        <f t="shared" ca="1" si="12"/>
        <v>0</v>
      </c>
      <c r="K112">
        <f t="shared" ca="1" si="13"/>
        <v>0</v>
      </c>
      <c r="N112" t="s">
        <v>49</v>
      </c>
    </row>
    <row r="113" spans="4:14" x14ac:dyDescent="0.2">
      <c r="D113" s="26"/>
      <c r="E113" s="34" t="str">
        <f t="shared" si="17"/>
        <v/>
      </c>
      <c r="F113" s="25">
        <v>112</v>
      </c>
      <c r="G113">
        <f t="shared" si="14"/>
        <v>0</v>
      </c>
      <c r="H113">
        <f t="shared" si="15"/>
        <v>0</v>
      </c>
      <c r="I113" s="49" t="str">
        <f t="shared" si="16"/>
        <v/>
      </c>
      <c r="J113">
        <f t="shared" ca="1" si="12"/>
        <v>0</v>
      </c>
      <c r="K113">
        <f t="shared" ca="1" si="13"/>
        <v>0</v>
      </c>
      <c r="N113" t="s">
        <v>49</v>
      </c>
    </row>
    <row r="114" spans="4:14" x14ac:dyDescent="0.2">
      <c r="D114" s="26"/>
      <c r="E114" s="34" t="str">
        <f t="shared" si="17"/>
        <v/>
      </c>
      <c r="F114" s="49">
        <v>113</v>
      </c>
      <c r="G114">
        <f t="shared" si="14"/>
        <v>0</v>
      </c>
      <c r="H114">
        <f t="shared" si="15"/>
        <v>0</v>
      </c>
      <c r="I114" s="49" t="str">
        <f t="shared" si="16"/>
        <v/>
      </c>
      <c r="J114">
        <f t="shared" ca="1" si="12"/>
        <v>0</v>
      </c>
      <c r="K114">
        <f t="shared" ca="1" si="13"/>
        <v>0</v>
      </c>
      <c r="N114" t="s">
        <v>49</v>
      </c>
    </row>
    <row r="115" spans="4:14" x14ac:dyDescent="0.2">
      <c r="D115" s="26"/>
      <c r="E115" s="34" t="str">
        <f t="shared" si="17"/>
        <v/>
      </c>
      <c r="F115" s="25">
        <v>114</v>
      </c>
      <c r="G115">
        <f t="shared" si="14"/>
        <v>0</v>
      </c>
      <c r="H115">
        <f t="shared" si="15"/>
        <v>0</v>
      </c>
      <c r="I115" s="49" t="str">
        <f t="shared" si="16"/>
        <v/>
      </c>
      <c r="J115">
        <f t="shared" ca="1" si="12"/>
        <v>0</v>
      </c>
      <c r="K115">
        <f t="shared" ca="1" si="13"/>
        <v>0</v>
      </c>
      <c r="N115" t="s">
        <v>49</v>
      </c>
    </row>
    <row r="116" spans="4:14" x14ac:dyDescent="0.2">
      <c r="D116" s="26"/>
      <c r="E116" s="34" t="str">
        <f t="shared" si="17"/>
        <v/>
      </c>
      <c r="F116" s="49">
        <v>115</v>
      </c>
      <c r="G116">
        <f t="shared" si="14"/>
        <v>0</v>
      </c>
      <c r="H116">
        <f t="shared" si="15"/>
        <v>0</v>
      </c>
      <c r="I116" s="49" t="str">
        <f t="shared" si="16"/>
        <v/>
      </c>
      <c r="J116">
        <f t="shared" ca="1" si="12"/>
        <v>0</v>
      </c>
      <c r="K116">
        <f t="shared" ca="1" si="13"/>
        <v>0</v>
      </c>
      <c r="N116" t="s">
        <v>49</v>
      </c>
    </row>
    <row r="117" spans="4:14" x14ac:dyDescent="0.2">
      <c r="D117" s="26"/>
      <c r="E117" s="34" t="str">
        <f t="shared" si="17"/>
        <v/>
      </c>
      <c r="F117" s="25">
        <v>116</v>
      </c>
      <c r="G117">
        <f t="shared" si="14"/>
        <v>0</v>
      </c>
      <c r="H117">
        <f t="shared" si="15"/>
        <v>0</v>
      </c>
      <c r="I117" s="49" t="str">
        <f t="shared" si="16"/>
        <v/>
      </c>
      <c r="J117">
        <f t="shared" ca="1" si="12"/>
        <v>0</v>
      </c>
      <c r="K117">
        <f t="shared" ca="1" si="13"/>
        <v>0</v>
      </c>
      <c r="N117" t="s">
        <v>49</v>
      </c>
    </row>
    <row r="118" spans="4:14" x14ac:dyDescent="0.2">
      <c r="D118" s="26"/>
      <c r="E118" s="34" t="str">
        <f t="shared" si="17"/>
        <v/>
      </c>
      <c r="F118" s="49">
        <v>117</v>
      </c>
      <c r="G118">
        <f t="shared" si="14"/>
        <v>0</v>
      </c>
      <c r="H118">
        <f t="shared" si="15"/>
        <v>0</v>
      </c>
      <c r="I118" s="49" t="str">
        <f t="shared" si="16"/>
        <v/>
      </c>
      <c r="J118">
        <f t="shared" ca="1" si="12"/>
        <v>0</v>
      </c>
      <c r="K118">
        <f t="shared" ca="1" si="13"/>
        <v>0</v>
      </c>
      <c r="N118" t="s">
        <v>49</v>
      </c>
    </row>
    <row r="119" spans="4:14" x14ac:dyDescent="0.2">
      <c r="D119" s="26"/>
      <c r="E119" s="34" t="str">
        <f t="shared" si="17"/>
        <v/>
      </c>
      <c r="F119" s="25">
        <v>118</v>
      </c>
      <c r="G119">
        <f t="shared" si="14"/>
        <v>0</v>
      </c>
      <c r="H119">
        <f t="shared" si="15"/>
        <v>0</v>
      </c>
      <c r="I119" s="49" t="str">
        <f t="shared" si="16"/>
        <v/>
      </c>
      <c r="J119">
        <f t="shared" ca="1" si="12"/>
        <v>0</v>
      </c>
      <c r="K119">
        <f t="shared" ca="1" si="13"/>
        <v>0</v>
      </c>
      <c r="N119" t="s">
        <v>49</v>
      </c>
    </row>
    <row r="120" spans="4:14" x14ac:dyDescent="0.2">
      <c r="D120" s="26"/>
      <c r="E120" s="34" t="str">
        <f t="shared" si="17"/>
        <v/>
      </c>
      <c r="F120" s="49">
        <v>119</v>
      </c>
      <c r="G120">
        <f t="shared" si="14"/>
        <v>0</v>
      </c>
      <c r="H120">
        <f t="shared" si="15"/>
        <v>0</v>
      </c>
      <c r="I120" s="49" t="str">
        <f t="shared" si="16"/>
        <v/>
      </c>
      <c r="J120">
        <f t="shared" ca="1" si="12"/>
        <v>0</v>
      </c>
      <c r="K120">
        <f t="shared" ca="1" si="13"/>
        <v>0</v>
      </c>
      <c r="N120" t="s">
        <v>49</v>
      </c>
    </row>
    <row r="121" spans="4:14" x14ac:dyDescent="0.2">
      <c r="D121" s="26"/>
      <c r="E121" s="34" t="str">
        <f t="shared" si="17"/>
        <v/>
      </c>
      <c r="F121" s="25">
        <v>120</v>
      </c>
      <c r="G121">
        <f t="shared" si="14"/>
        <v>0</v>
      </c>
      <c r="H121">
        <f t="shared" si="15"/>
        <v>0</v>
      </c>
      <c r="I121" s="49" t="str">
        <f t="shared" si="16"/>
        <v/>
      </c>
      <c r="J121">
        <f t="shared" ca="1" si="12"/>
        <v>0</v>
      </c>
      <c r="K121">
        <f t="shared" ca="1" si="13"/>
        <v>0</v>
      </c>
      <c r="N121" t="s">
        <v>49</v>
      </c>
    </row>
    <row r="122" spans="4:14" x14ac:dyDescent="0.2">
      <c r="D122" s="26"/>
      <c r="E122" s="34" t="str">
        <f t="shared" si="17"/>
        <v/>
      </c>
      <c r="F122" s="49">
        <v>121</v>
      </c>
      <c r="G122">
        <f t="shared" si="14"/>
        <v>0</v>
      </c>
      <c r="H122">
        <f t="shared" si="15"/>
        <v>0</v>
      </c>
      <c r="I122" s="49" t="str">
        <f t="shared" si="16"/>
        <v/>
      </c>
      <c r="J122">
        <f t="shared" ca="1" si="12"/>
        <v>0</v>
      </c>
      <c r="K122">
        <f t="shared" ca="1" si="13"/>
        <v>0</v>
      </c>
      <c r="N122" t="s">
        <v>49</v>
      </c>
    </row>
    <row r="123" spans="4:14" x14ac:dyDescent="0.2">
      <c r="D123" s="26"/>
      <c r="E123" s="34" t="str">
        <f t="shared" si="17"/>
        <v/>
      </c>
      <c r="F123" s="25">
        <v>122</v>
      </c>
      <c r="G123">
        <f t="shared" si="14"/>
        <v>0</v>
      </c>
      <c r="H123">
        <f t="shared" si="15"/>
        <v>0</v>
      </c>
      <c r="I123" s="49" t="str">
        <f t="shared" si="16"/>
        <v/>
      </c>
      <c r="J123">
        <f t="shared" ca="1" si="12"/>
        <v>0</v>
      </c>
      <c r="K123">
        <f t="shared" ca="1" si="13"/>
        <v>0</v>
      </c>
      <c r="N123" t="s">
        <v>49</v>
      </c>
    </row>
    <row r="124" spans="4:14" x14ac:dyDescent="0.2">
      <c r="D124" s="26"/>
      <c r="E124" s="34" t="str">
        <f t="shared" si="17"/>
        <v/>
      </c>
      <c r="F124" s="49">
        <v>123</v>
      </c>
      <c r="G124">
        <f t="shared" si="14"/>
        <v>0</v>
      </c>
      <c r="H124">
        <f t="shared" si="15"/>
        <v>0</v>
      </c>
      <c r="I124" s="49" t="str">
        <f t="shared" si="16"/>
        <v/>
      </c>
      <c r="J124">
        <f t="shared" ca="1" si="12"/>
        <v>0</v>
      </c>
      <c r="K124">
        <f t="shared" ca="1" si="13"/>
        <v>0</v>
      </c>
      <c r="N124" t="s">
        <v>49</v>
      </c>
    </row>
    <row r="125" spans="4:14" x14ac:dyDescent="0.2">
      <c r="D125" s="26"/>
      <c r="E125" s="34" t="str">
        <f t="shared" si="17"/>
        <v/>
      </c>
      <c r="F125" s="25">
        <v>124</v>
      </c>
      <c r="G125">
        <f t="shared" si="14"/>
        <v>0</v>
      </c>
      <c r="H125">
        <f t="shared" si="15"/>
        <v>0</v>
      </c>
      <c r="I125" s="49" t="str">
        <f t="shared" si="16"/>
        <v/>
      </c>
      <c r="J125">
        <f t="shared" ca="1" si="12"/>
        <v>0</v>
      </c>
      <c r="K125">
        <f t="shared" ca="1" si="13"/>
        <v>0</v>
      </c>
      <c r="N125" t="s">
        <v>49</v>
      </c>
    </row>
    <row r="126" spans="4:14" x14ac:dyDescent="0.2">
      <c r="D126" s="26"/>
      <c r="E126" s="34" t="str">
        <f t="shared" si="17"/>
        <v/>
      </c>
      <c r="F126" s="49">
        <v>125</v>
      </c>
      <c r="G126">
        <f t="shared" si="14"/>
        <v>0</v>
      </c>
      <c r="H126">
        <f t="shared" si="15"/>
        <v>0</v>
      </c>
      <c r="I126" s="49" t="str">
        <f t="shared" si="16"/>
        <v/>
      </c>
      <c r="J126">
        <f t="shared" ca="1" si="12"/>
        <v>0</v>
      </c>
      <c r="K126">
        <f t="shared" ca="1" si="13"/>
        <v>0</v>
      </c>
      <c r="N126" t="s">
        <v>49</v>
      </c>
    </row>
    <row r="127" spans="4:14" x14ac:dyDescent="0.2">
      <c r="D127" s="26"/>
      <c r="E127" s="34" t="str">
        <f t="shared" si="17"/>
        <v/>
      </c>
      <c r="F127" s="25">
        <v>126</v>
      </c>
      <c r="G127">
        <f t="shared" si="14"/>
        <v>0</v>
      </c>
      <c r="H127">
        <f t="shared" si="15"/>
        <v>0</v>
      </c>
      <c r="I127" s="49" t="str">
        <f t="shared" si="16"/>
        <v/>
      </c>
      <c r="J127">
        <f t="shared" ca="1" si="12"/>
        <v>0</v>
      </c>
      <c r="K127">
        <f t="shared" ca="1" si="13"/>
        <v>0</v>
      </c>
      <c r="N127" t="s">
        <v>49</v>
      </c>
    </row>
    <row r="128" spans="4:14" x14ac:dyDescent="0.2">
      <c r="D128" s="26"/>
      <c r="E128" s="34" t="str">
        <f t="shared" si="17"/>
        <v/>
      </c>
      <c r="F128" s="49">
        <v>127</v>
      </c>
      <c r="G128">
        <f t="shared" si="14"/>
        <v>0</v>
      </c>
      <c r="H128">
        <f t="shared" si="15"/>
        <v>0</v>
      </c>
      <c r="I128" s="49" t="str">
        <f t="shared" si="16"/>
        <v/>
      </c>
      <c r="J128">
        <f t="shared" ca="1" si="12"/>
        <v>0</v>
      </c>
      <c r="K128">
        <f t="shared" ca="1" si="13"/>
        <v>0</v>
      </c>
      <c r="N128" t="s">
        <v>49</v>
      </c>
    </row>
    <row r="129" spans="4:14" x14ac:dyDescent="0.2">
      <c r="D129" s="26"/>
      <c r="E129" s="34" t="str">
        <f t="shared" si="17"/>
        <v/>
      </c>
      <c r="F129" s="25">
        <v>128</v>
      </c>
      <c r="G129">
        <f t="shared" si="14"/>
        <v>0</v>
      </c>
      <c r="H129">
        <f t="shared" si="15"/>
        <v>0</v>
      </c>
      <c r="I129" s="49" t="str">
        <f t="shared" si="16"/>
        <v/>
      </c>
      <c r="J129">
        <f t="shared" ca="1" si="12"/>
        <v>0</v>
      </c>
      <c r="K129">
        <f t="shared" ca="1" si="13"/>
        <v>0</v>
      </c>
      <c r="N129" t="s">
        <v>49</v>
      </c>
    </row>
    <row r="130" spans="4:14" x14ac:dyDescent="0.2">
      <c r="D130" s="26"/>
      <c r="E130" s="34" t="str">
        <f t="shared" si="17"/>
        <v/>
      </c>
      <c r="F130" s="49">
        <v>129</v>
      </c>
      <c r="G130">
        <f t="shared" si="14"/>
        <v>0</v>
      </c>
      <c r="H130">
        <f t="shared" si="15"/>
        <v>0</v>
      </c>
      <c r="I130" s="49" t="str">
        <f t="shared" si="16"/>
        <v/>
      </c>
      <c r="J130">
        <f t="shared" ca="1" si="12"/>
        <v>0</v>
      </c>
      <c r="K130">
        <f t="shared" ca="1" si="13"/>
        <v>0</v>
      </c>
      <c r="N130" t="s">
        <v>49</v>
      </c>
    </row>
    <row r="131" spans="4:14" x14ac:dyDescent="0.2">
      <c r="D131" s="26"/>
      <c r="E131" s="34" t="str">
        <f t="shared" si="17"/>
        <v/>
      </c>
      <c r="F131" s="25">
        <v>130</v>
      </c>
      <c r="G131">
        <f t="shared" si="14"/>
        <v>0</v>
      </c>
      <c r="H131">
        <f t="shared" si="15"/>
        <v>0</v>
      </c>
      <c r="I131" s="49" t="str">
        <f t="shared" si="16"/>
        <v/>
      </c>
      <c r="J131">
        <f t="shared" ref="J131:J150" ca="1" si="18">IF(ISNA(VLOOKUP(I131,D$2:H$150,5,FALSE)),"",VLOOKUP(I131,D$2:H$150,5,FALSE))</f>
        <v>0</v>
      </c>
      <c r="K131">
        <f t="shared" ref="K131:K150" ca="1" si="19">IF(ISNA(VLOOKUP(I131,D$2:G$150,4,FALSE)),"",VLOOKUP(I131,D$2:G$150,4,FALSE))</f>
        <v>0</v>
      </c>
      <c r="N131" t="s">
        <v>49</v>
      </c>
    </row>
    <row r="132" spans="4:14" x14ac:dyDescent="0.2">
      <c r="D132" s="26"/>
      <c r="E132" s="34" t="str">
        <f t="shared" si="17"/>
        <v/>
      </c>
      <c r="F132" s="49">
        <v>131</v>
      </c>
      <c r="G132">
        <f t="shared" si="14"/>
        <v>0</v>
      </c>
      <c r="H132">
        <f t="shared" si="15"/>
        <v>0</v>
      </c>
      <c r="I132" s="49" t="str">
        <f t="shared" si="16"/>
        <v/>
      </c>
      <c r="J132">
        <f t="shared" ca="1" si="18"/>
        <v>0</v>
      </c>
      <c r="K132">
        <f t="shared" ca="1" si="19"/>
        <v>0</v>
      </c>
      <c r="N132" t="s">
        <v>49</v>
      </c>
    </row>
    <row r="133" spans="4:14" x14ac:dyDescent="0.2">
      <c r="D133" s="26"/>
      <c r="E133" s="34" t="str">
        <f t="shared" si="17"/>
        <v/>
      </c>
      <c r="F133" s="25">
        <v>132</v>
      </c>
      <c r="G133">
        <f t="shared" si="14"/>
        <v>0</v>
      </c>
      <c r="H133">
        <f t="shared" si="15"/>
        <v>0</v>
      </c>
      <c r="I133" s="49" t="str">
        <f t="shared" si="16"/>
        <v/>
      </c>
      <c r="J133">
        <f t="shared" ca="1" si="18"/>
        <v>0</v>
      </c>
      <c r="K133">
        <f t="shared" ca="1" si="19"/>
        <v>0</v>
      </c>
      <c r="N133" t="s">
        <v>49</v>
      </c>
    </row>
    <row r="134" spans="4:14" x14ac:dyDescent="0.2">
      <c r="D134" s="26"/>
      <c r="E134" s="34" t="str">
        <f t="shared" si="17"/>
        <v/>
      </c>
      <c r="F134" s="49">
        <v>133</v>
      </c>
      <c r="G134">
        <f t="shared" si="14"/>
        <v>0</v>
      </c>
      <c r="H134">
        <f t="shared" si="15"/>
        <v>0</v>
      </c>
      <c r="I134" s="49" t="str">
        <f t="shared" si="16"/>
        <v/>
      </c>
      <c r="J134">
        <f t="shared" ca="1" si="18"/>
        <v>0</v>
      </c>
      <c r="K134">
        <f t="shared" ca="1" si="19"/>
        <v>0</v>
      </c>
      <c r="N134" t="s">
        <v>49</v>
      </c>
    </row>
    <row r="135" spans="4:14" x14ac:dyDescent="0.2">
      <c r="D135" s="26"/>
      <c r="E135" s="34" t="str">
        <f t="shared" si="17"/>
        <v/>
      </c>
      <c r="F135" s="25">
        <v>134</v>
      </c>
      <c r="G135">
        <f t="shared" si="14"/>
        <v>0</v>
      </c>
      <c r="H135">
        <f t="shared" si="15"/>
        <v>0</v>
      </c>
      <c r="I135" s="49" t="str">
        <f t="shared" si="16"/>
        <v/>
      </c>
      <c r="J135">
        <f t="shared" ca="1" si="18"/>
        <v>0</v>
      </c>
      <c r="K135">
        <f t="shared" ca="1" si="19"/>
        <v>0</v>
      </c>
      <c r="N135" t="s">
        <v>49</v>
      </c>
    </row>
    <row r="136" spans="4:14" x14ac:dyDescent="0.2">
      <c r="D136" s="26"/>
      <c r="E136" s="34" t="str">
        <f t="shared" si="17"/>
        <v/>
      </c>
      <c r="F136" s="49">
        <v>135</v>
      </c>
      <c r="G136">
        <f t="shared" si="14"/>
        <v>0</v>
      </c>
      <c r="H136">
        <f t="shared" si="15"/>
        <v>0</v>
      </c>
      <c r="I136" s="49" t="str">
        <f t="shared" si="16"/>
        <v/>
      </c>
      <c r="J136">
        <f t="shared" ca="1" si="18"/>
        <v>0</v>
      </c>
      <c r="K136">
        <f t="shared" ca="1" si="19"/>
        <v>0</v>
      </c>
      <c r="N136" t="s">
        <v>49</v>
      </c>
    </row>
    <row r="137" spans="4:14" x14ac:dyDescent="0.2">
      <c r="D137" s="26"/>
      <c r="E137" s="34" t="str">
        <f t="shared" si="17"/>
        <v/>
      </c>
      <c r="F137" s="25">
        <v>136</v>
      </c>
      <c r="G137">
        <f t="shared" si="14"/>
        <v>0</v>
      </c>
      <c r="H137">
        <f t="shared" si="15"/>
        <v>0</v>
      </c>
      <c r="I137" s="49" t="str">
        <f t="shared" si="16"/>
        <v/>
      </c>
      <c r="J137">
        <f t="shared" ca="1" si="18"/>
        <v>0</v>
      </c>
      <c r="K137">
        <f t="shared" ca="1" si="19"/>
        <v>0</v>
      </c>
      <c r="N137" t="s">
        <v>49</v>
      </c>
    </row>
    <row r="138" spans="4:14" x14ac:dyDescent="0.2">
      <c r="D138" s="26"/>
      <c r="E138" s="34" t="str">
        <f t="shared" si="17"/>
        <v/>
      </c>
      <c r="F138" s="49">
        <v>137</v>
      </c>
      <c r="G138">
        <f t="shared" si="14"/>
        <v>0</v>
      </c>
      <c r="H138">
        <f t="shared" si="15"/>
        <v>0</v>
      </c>
      <c r="I138" s="49" t="str">
        <f t="shared" si="16"/>
        <v/>
      </c>
      <c r="J138">
        <f t="shared" ca="1" si="18"/>
        <v>0</v>
      </c>
      <c r="K138">
        <f t="shared" ca="1" si="19"/>
        <v>0</v>
      </c>
      <c r="N138" t="s">
        <v>49</v>
      </c>
    </row>
    <row r="139" spans="4:14" x14ac:dyDescent="0.2">
      <c r="D139" s="26"/>
      <c r="E139" s="34" t="str">
        <f t="shared" si="17"/>
        <v/>
      </c>
      <c r="F139" s="25">
        <v>138</v>
      </c>
      <c r="G139">
        <f t="shared" si="14"/>
        <v>0</v>
      </c>
      <c r="H139">
        <f t="shared" si="15"/>
        <v>0</v>
      </c>
      <c r="I139" s="49" t="str">
        <f t="shared" si="16"/>
        <v/>
      </c>
      <c r="J139">
        <f t="shared" ca="1" si="18"/>
        <v>0</v>
      </c>
      <c r="K139">
        <f t="shared" ca="1" si="19"/>
        <v>0</v>
      </c>
      <c r="N139" t="s">
        <v>49</v>
      </c>
    </row>
    <row r="140" spans="4:14" x14ac:dyDescent="0.2">
      <c r="D140" s="26"/>
      <c r="E140" s="34" t="str">
        <f t="shared" si="17"/>
        <v/>
      </c>
      <c r="F140" s="49">
        <v>139</v>
      </c>
      <c r="G140">
        <f t="shared" si="14"/>
        <v>0</v>
      </c>
      <c r="H140">
        <f t="shared" si="15"/>
        <v>0</v>
      </c>
      <c r="I140" s="49" t="str">
        <f t="shared" si="16"/>
        <v/>
      </c>
      <c r="J140">
        <f t="shared" ca="1" si="18"/>
        <v>0</v>
      </c>
      <c r="K140">
        <f t="shared" ca="1" si="19"/>
        <v>0</v>
      </c>
      <c r="N140" t="s">
        <v>49</v>
      </c>
    </row>
    <row r="141" spans="4:14" x14ac:dyDescent="0.2">
      <c r="D141" s="26"/>
      <c r="E141" s="34" t="str">
        <f t="shared" si="17"/>
        <v/>
      </c>
      <c r="F141" s="25">
        <v>140</v>
      </c>
      <c r="G141">
        <f t="shared" si="14"/>
        <v>0</v>
      </c>
      <c r="H141">
        <f t="shared" si="15"/>
        <v>0</v>
      </c>
      <c r="I141" s="49" t="str">
        <f t="shared" si="16"/>
        <v/>
      </c>
      <c r="J141">
        <f t="shared" ca="1" si="18"/>
        <v>0</v>
      </c>
      <c r="K141">
        <f t="shared" ca="1" si="19"/>
        <v>0</v>
      </c>
      <c r="N141" t="s">
        <v>49</v>
      </c>
    </row>
    <row r="142" spans="4:14" x14ac:dyDescent="0.2">
      <c r="D142" s="26"/>
      <c r="E142" s="34" t="str">
        <f t="shared" si="17"/>
        <v/>
      </c>
      <c r="F142" s="49">
        <v>141</v>
      </c>
      <c r="G142">
        <f t="shared" si="14"/>
        <v>0</v>
      </c>
      <c r="H142">
        <f t="shared" si="15"/>
        <v>0</v>
      </c>
      <c r="I142" s="49" t="str">
        <f t="shared" si="16"/>
        <v/>
      </c>
      <c r="J142">
        <f t="shared" ca="1" si="18"/>
        <v>0</v>
      </c>
      <c r="K142">
        <f t="shared" ca="1" si="19"/>
        <v>0</v>
      </c>
      <c r="N142" t="s">
        <v>49</v>
      </c>
    </row>
    <row r="143" spans="4:14" x14ac:dyDescent="0.2">
      <c r="D143" s="26"/>
      <c r="E143" s="34" t="str">
        <f t="shared" si="17"/>
        <v/>
      </c>
      <c r="F143" s="25">
        <v>142</v>
      </c>
      <c r="G143">
        <f t="shared" si="14"/>
        <v>0</v>
      </c>
      <c r="H143">
        <f t="shared" si="15"/>
        <v>0</v>
      </c>
      <c r="I143" s="49" t="str">
        <f t="shared" si="16"/>
        <v/>
      </c>
      <c r="J143">
        <f t="shared" ca="1" si="18"/>
        <v>0</v>
      </c>
      <c r="K143">
        <f t="shared" ca="1" si="19"/>
        <v>0</v>
      </c>
      <c r="N143" t="s">
        <v>49</v>
      </c>
    </row>
    <row r="144" spans="4:14" x14ac:dyDescent="0.2">
      <c r="D144" s="26"/>
      <c r="E144" s="34" t="str">
        <f t="shared" si="17"/>
        <v/>
      </c>
      <c r="F144" s="49">
        <v>143</v>
      </c>
      <c r="G144">
        <f t="shared" si="14"/>
        <v>0</v>
      </c>
      <c r="H144">
        <f t="shared" si="15"/>
        <v>0</v>
      </c>
      <c r="I144" s="49" t="str">
        <f t="shared" si="16"/>
        <v/>
      </c>
      <c r="J144">
        <f t="shared" ca="1" si="18"/>
        <v>0</v>
      </c>
      <c r="K144">
        <f t="shared" ca="1" si="19"/>
        <v>0</v>
      </c>
      <c r="N144" t="s">
        <v>49</v>
      </c>
    </row>
    <row r="145" spans="4:14" x14ac:dyDescent="0.2">
      <c r="D145" s="26"/>
      <c r="E145" s="34" t="str">
        <f t="shared" si="17"/>
        <v/>
      </c>
      <c r="F145" s="25">
        <v>144</v>
      </c>
      <c r="G145">
        <f t="shared" si="14"/>
        <v>0</v>
      </c>
      <c r="H145">
        <f t="shared" si="15"/>
        <v>0</v>
      </c>
      <c r="I145" s="49" t="str">
        <f t="shared" si="16"/>
        <v/>
      </c>
      <c r="J145">
        <f t="shared" ca="1" si="18"/>
        <v>0</v>
      </c>
      <c r="K145">
        <f t="shared" ca="1" si="19"/>
        <v>0</v>
      </c>
      <c r="N145" t="s">
        <v>49</v>
      </c>
    </row>
    <row r="146" spans="4:14" x14ac:dyDescent="0.2">
      <c r="D146" s="26"/>
      <c r="E146" s="34" t="str">
        <f t="shared" si="17"/>
        <v/>
      </c>
      <c r="F146" s="49">
        <v>145</v>
      </c>
      <c r="G146">
        <f t="shared" si="14"/>
        <v>0</v>
      </c>
      <c r="H146">
        <f t="shared" si="15"/>
        <v>0</v>
      </c>
      <c r="I146" s="49" t="str">
        <f t="shared" si="16"/>
        <v/>
      </c>
      <c r="J146">
        <f t="shared" ca="1" si="18"/>
        <v>0</v>
      </c>
      <c r="K146">
        <f t="shared" ca="1" si="19"/>
        <v>0</v>
      </c>
      <c r="N146" t="s">
        <v>49</v>
      </c>
    </row>
    <row r="147" spans="4:14" x14ac:dyDescent="0.2">
      <c r="D147" s="26"/>
      <c r="E147" s="34" t="str">
        <f t="shared" si="17"/>
        <v/>
      </c>
      <c r="F147" s="25">
        <v>146</v>
      </c>
      <c r="G147">
        <f t="shared" si="14"/>
        <v>0</v>
      </c>
      <c r="H147">
        <f t="shared" si="15"/>
        <v>0</v>
      </c>
      <c r="I147" s="49" t="str">
        <f t="shared" si="16"/>
        <v/>
      </c>
      <c r="J147">
        <f t="shared" ca="1" si="18"/>
        <v>0</v>
      </c>
      <c r="K147">
        <f t="shared" ca="1" si="19"/>
        <v>0</v>
      </c>
      <c r="N147" t="s">
        <v>49</v>
      </c>
    </row>
    <row r="148" spans="4:14" x14ac:dyDescent="0.2">
      <c r="D148" s="26"/>
      <c r="E148" s="34" t="str">
        <f t="shared" si="17"/>
        <v/>
      </c>
      <c r="F148" s="49">
        <v>147</v>
      </c>
      <c r="G148">
        <f t="shared" si="14"/>
        <v>0</v>
      </c>
      <c r="H148">
        <f t="shared" si="15"/>
        <v>0</v>
      </c>
      <c r="I148" s="49" t="str">
        <f t="shared" si="16"/>
        <v/>
      </c>
      <c r="J148">
        <f t="shared" ca="1" si="18"/>
        <v>0</v>
      </c>
      <c r="K148">
        <f t="shared" ca="1" si="19"/>
        <v>0</v>
      </c>
      <c r="N148" t="s">
        <v>49</v>
      </c>
    </row>
    <row r="149" spans="4:14" x14ac:dyDescent="0.2">
      <c r="D149" s="26"/>
      <c r="E149" s="34" t="str">
        <f t="shared" si="17"/>
        <v/>
      </c>
      <c r="F149" s="25">
        <v>148</v>
      </c>
      <c r="G149">
        <f t="shared" si="14"/>
        <v>0</v>
      </c>
      <c r="H149">
        <f t="shared" si="15"/>
        <v>0</v>
      </c>
      <c r="I149" s="49" t="str">
        <f t="shared" si="16"/>
        <v/>
      </c>
      <c r="J149">
        <f t="shared" ca="1" si="18"/>
        <v>0</v>
      </c>
      <c r="K149">
        <f t="shared" ca="1" si="19"/>
        <v>0</v>
      </c>
      <c r="N149" t="s">
        <v>49</v>
      </c>
    </row>
    <row r="150" spans="4:14" x14ac:dyDescent="0.2">
      <c r="D150" s="26"/>
      <c r="E150" s="34" t="str">
        <f t="shared" si="17"/>
        <v/>
      </c>
      <c r="F150" s="49">
        <v>149</v>
      </c>
      <c r="G150">
        <f t="shared" si="14"/>
        <v>0</v>
      </c>
      <c r="H150">
        <f t="shared" si="15"/>
        <v>0</v>
      </c>
      <c r="I150" s="49" t="str">
        <f t="shared" si="16"/>
        <v/>
      </c>
      <c r="J150">
        <f t="shared" ca="1" si="18"/>
        <v>0</v>
      </c>
      <c r="K150">
        <f t="shared" ca="1" si="19"/>
        <v>0</v>
      </c>
      <c r="N150" t="s">
        <v>49</v>
      </c>
    </row>
    <row r="151" spans="4:14" x14ac:dyDescent="0.2">
      <c r="D151" s="26"/>
      <c r="E151" s="34" t="str">
        <f t="shared" si="17"/>
        <v/>
      </c>
    </row>
  </sheetData>
  <sortState ref="A2:C3">
    <sortCondition ref="C2"/>
  </sortState>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14"/>
  <sheetViews>
    <sheetView workbookViewId="0"/>
  </sheetViews>
  <sheetFormatPr defaultColWidth="8.85546875" defaultRowHeight="12.75" x14ac:dyDescent="0.2"/>
  <cols>
    <col min="1" max="1" width="22.42578125" customWidth="1"/>
  </cols>
  <sheetData>
    <row r="1" spans="1:1" x14ac:dyDescent="0.2">
      <c r="A1" s="26" t="s">
        <v>25</v>
      </c>
    </row>
    <row r="2" spans="1:1" x14ac:dyDescent="0.2">
      <c r="A2" t="s">
        <v>30</v>
      </c>
    </row>
    <row r="3" spans="1:1" x14ac:dyDescent="0.2">
      <c r="A3" t="s">
        <v>29</v>
      </c>
    </row>
    <row r="4" spans="1:1" x14ac:dyDescent="0.2">
      <c r="A4" t="s">
        <v>48</v>
      </c>
    </row>
    <row r="5" spans="1:1" x14ac:dyDescent="0.2">
      <c r="A5" t="s">
        <v>35</v>
      </c>
    </row>
    <row r="6" spans="1:1" x14ac:dyDescent="0.2">
      <c r="A6" t="s">
        <v>23</v>
      </c>
    </row>
    <row r="7" spans="1:1" x14ac:dyDescent="0.2">
      <c r="A7" t="s">
        <v>33</v>
      </c>
    </row>
    <row r="8" spans="1:1" x14ac:dyDescent="0.2">
      <c r="A8" t="s">
        <v>27</v>
      </c>
    </row>
    <row r="9" spans="1:1" x14ac:dyDescent="0.2">
      <c r="A9" t="s">
        <v>28</v>
      </c>
    </row>
    <row r="10" spans="1:1" x14ac:dyDescent="0.2">
      <c r="A10" t="s">
        <v>34</v>
      </c>
    </row>
    <row r="11" spans="1:1" x14ac:dyDescent="0.2">
      <c r="A11" t="s">
        <v>26</v>
      </c>
    </row>
    <row r="12" spans="1:1" x14ac:dyDescent="0.2">
      <c r="A12" t="s">
        <v>32</v>
      </c>
    </row>
    <row r="13" spans="1:1" x14ac:dyDescent="0.2">
      <c r="A13" t="s">
        <v>24</v>
      </c>
    </row>
    <row r="14" spans="1:1" x14ac:dyDescent="0.2">
      <c r="A14" t="s">
        <v>31</v>
      </c>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B050"/>
    <pageSetUpPr fitToPage="1"/>
  </sheetPr>
  <dimension ref="B1:D151"/>
  <sheetViews>
    <sheetView showZeros="0" topLeftCell="B44" zoomScale="120" zoomScaleNormal="120" zoomScalePageLayoutView="120" workbookViewId="0">
      <selection activeCell="C3" sqref="C3:D57"/>
    </sheetView>
  </sheetViews>
  <sheetFormatPr defaultColWidth="8.85546875" defaultRowHeight="12.75" x14ac:dyDescent="0.2"/>
  <cols>
    <col min="1" max="1" width="0" hidden="1" customWidth="1"/>
    <col min="3" max="3" width="21.28515625" bestFit="1" customWidth="1"/>
    <col min="4" max="4" width="21.85546875" customWidth="1"/>
  </cols>
  <sheetData>
    <row r="1" spans="2:4" ht="15" x14ac:dyDescent="0.25">
      <c r="B1" s="113" t="s">
        <v>107</v>
      </c>
      <c r="C1" s="113"/>
      <c r="D1" s="113"/>
    </row>
    <row r="2" spans="2:4" ht="13.5" thickBot="1" x14ac:dyDescent="0.25">
      <c r="B2" s="25" t="str">
        <f>Draw!I1</f>
        <v>Draw #</v>
      </c>
      <c r="C2" s="25" t="str">
        <f>Draw!J1</f>
        <v>Name</v>
      </c>
      <c r="D2" s="25" t="str">
        <f>Draw!K1</f>
        <v>School</v>
      </c>
    </row>
    <row r="3" spans="2:4" ht="15.75" x14ac:dyDescent="0.25">
      <c r="B3" s="54">
        <v>1</v>
      </c>
      <c r="C3" s="99" t="s">
        <v>76</v>
      </c>
      <c r="D3" s="32" t="s">
        <v>23</v>
      </c>
    </row>
    <row r="4" spans="2:4" ht="15.75" x14ac:dyDescent="0.25">
      <c r="B4" s="54">
        <v>2</v>
      </c>
      <c r="C4" s="65" t="s">
        <v>104</v>
      </c>
      <c r="D4" s="32" t="s">
        <v>28</v>
      </c>
    </row>
    <row r="5" spans="2:4" ht="15.75" x14ac:dyDescent="0.25">
      <c r="B5" s="54">
        <v>3</v>
      </c>
      <c r="C5" s="65" t="s">
        <v>62</v>
      </c>
      <c r="D5" s="32" t="s">
        <v>23</v>
      </c>
    </row>
    <row r="6" spans="2:4" ht="15.75" x14ac:dyDescent="0.25">
      <c r="B6" s="54">
        <v>4</v>
      </c>
      <c r="C6" s="65" t="s">
        <v>52</v>
      </c>
      <c r="D6" s="32" t="s">
        <v>23</v>
      </c>
    </row>
    <row r="7" spans="2:4" ht="15.75" x14ac:dyDescent="0.25">
      <c r="B7" s="54">
        <v>5</v>
      </c>
      <c r="C7" s="65" t="s">
        <v>58</v>
      </c>
      <c r="D7" s="32" t="s">
        <v>23</v>
      </c>
    </row>
    <row r="8" spans="2:4" ht="15.75" x14ac:dyDescent="0.25">
      <c r="B8" s="54">
        <v>6</v>
      </c>
      <c r="C8" s="65" t="s">
        <v>106</v>
      </c>
      <c r="D8" s="32" t="s">
        <v>28</v>
      </c>
    </row>
    <row r="9" spans="2:4" ht="15.75" x14ac:dyDescent="0.25">
      <c r="B9" s="54">
        <v>7</v>
      </c>
      <c r="C9" s="65" t="s">
        <v>97</v>
      </c>
      <c r="D9" s="32" t="s">
        <v>28</v>
      </c>
    </row>
    <row r="10" spans="2:4" ht="15.75" x14ac:dyDescent="0.25">
      <c r="B10" s="54">
        <v>8</v>
      </c>
      <c r="C10" s="65" t="s">
        <v>70</v>
      </c>
      <c r="D10" s="32" t="s">
        <v>23</v>
      </c>
    </row>
    <row r="11" spans="2:4" ht="15.75" x14ac:dyDescent="0.25">
      <c r="B11" s="54">
        <v>9</v>
      </c>
      <c r="C11" s="65" t="s">
        <v>102</v>
      </c>
      <c r="D11" s="32" t="s">
        <v>28</v>
      </c>
    </row>
    <row r="12" spans="2:4" ht="15.75" x14ac:dyDescent="0.25">
      <c r="B12" s="54">
        <v>10</v>
      </c>
      <c r="C12" s="65" t="s">
        <v>60</v>
      </c>
      <c r="D12" s="32" t="s">
        <v>23</v>
      </c>
    </row>
    <row r="13" spans="2:4" ht="15.75" x14ac:dyDescent="0.25">
      <c r="B13" s="54">
        <v>11</v>
      </c>
      <c r="C13" s="65" t="s">
        <v>67</v>
      </c>
      <c r="D13" s="32" t="s">
        <v>23</v>
      </c>
    </row>
    <row r="14" spans="2:4" ht="15.75" x14ac:dyDescent="0.25">
      <c r="B14" s="54">
        <v>12</v>
      </c>
      <c r="C14" s="65" t="s">
        <v>59</v>
      </c>
      <c r="D14" s="32" t="s">
        <v>23</v>
      </c>
    </row>
    <row r="15" spans="2:4" ht="15.75" x14ac:dyDescent="0.25">
      <c r="B15" s="54">
        <v>13</v>
      </c>
      <c r="C15" s="65" t="s">
        <v>99</v>
      </c>
      <c r="D15" s="32" t="s">
        <v>28</v>
      </c>
    </row>
    <row r="16" spans="2:4" x14ac:dyDescent="0.2">
      <c r="B16" s="54">
        <v>14</v>
      </c>
      <c r="C16" s="100" t="s">
        <v>89</v>
      </c>
      <c r="D16" s="32" t="s">
        <v>23</v>
      </c>
    </row>
    <row r="17" spans="2:4" ht="15.75" x14ac:dyDescent="0.25">
      <c r="B17" s="54">
        <v>15</v>
      </c>
      <c r="C17" s="65" t="s">
        <v>79</v>
      </c>
      <c r="D17" s="32" t="s">
        <v>23</v>
      </c>
    </row>
    <row r="18" spans="2:4" ht="15.75" x14ac:dyDescent="0.25">
      <c r="B18" s="54">
        <v>16</v>
      </c>
      <c r="C18" s="65" t="s">
        <v>98</v>
      </c>
      <c r="D18" s="32" t="s">
        <v>28</v>
      </c>
    </row>
    <row r="19" spans="2:4" ht="15.75" x14ac:dyDescent="0.25">
      <c r="B19" s="54">
        <v>17</v>
      </c>
      <c r="C19" s="65" t="s">
        <v>73</v>
      </c>
      <c r="D19" s="32" t="s">
        <v>23</v>
      </c>
    </row>
    <row r="20" spans="2:4" x14ac:dyDescent="0.2">
      <c r="B20" s="54">
        <v>18</v>
      </c>
      <c r="C20" s="97" t="s">
        <v>80</v>
      </c>
      <c r="D20" s="32" t="s">
        <v>23</v>
      </c>
    </row>
    <row r="21" spans="2:4" ht="15.75" x14ac:dyDescent="0.25">
      <c r="B21" s="54">
        <v>19</v>
      </c>
      <c r="C21" s="65" t="s">
        <v>66</v>
      </c>
      <c r="D21" s="32" t="s">
        <v>23</v>
      </c>
    </row>
    <row r="22" spans="2:4" x14ac:dyDescent="0.2">
      <c r="B22" s="54">
        <v>20</v>
      </c>
      <c r="C22" s="100" t="s">
        <v>88</v>
      </c>
      <c r="D22" s="32" t="s">
        <v>23</v>
      </c>
    </row>
    <row r="23" spans="2:4" ht="15.75" x14ac:dyDescent="0.25">
      <c r="B23" s="54">
        <v>21</v>
      </c>
      <c r="C23" s="65" t="s">
        <v>68</v>
      </c>
      <c r="D23" s="32" t="s">
        <v>23</v>
      </c>
    </row>
    <row r="24" spans="2:4" ht="15.75" x14ac:dyDescent="0.25">
      <c r="B24" s="54">
        <v>22</v>
      </c>
      <c r="C24" s="65" t="s">
        <v>90</v>
      </c>
      <c r="D24" s="32" t="s">
        <v>28</v>
      </c>
    </row>
    <row r="25" spans="2:4" x14ac:dyDescent="0.2">
      <c r="B25" s="54">
        <v>23</v>
      </c>
      <c r="C25" s="97" t="s">
        <v>82</v>
      </c>
      <c r="D25" s="32" t="s">
        <v>23</v>
      </c>
    </row>
    <row r="26" spans="2:4" ht="15.75" x14ac:dyDescent="0.25">
      <c r="B26" s="54">
        <v>24</v>
      </c>
      <c r="C26" s="65" t="s">
        <v>53</v>
      </c>
      <c r="D26" s="32" t="s">
        <v>23</v>
      </c>
    </row>
    <row r="27" spans="2:4" ht="15.75" x14ac:dyDescent="0.25">
      <c r="B27" s="54">
        <v>25</v>
      </c>
      <c r="C27" s="65" t="s">
        <v>91</v>
      </c>
      <c r="D27" s="32" t="s">
        <v>28</v>
      </c>
    </row>
    <row r="28" spans="2:4" x14ac:dyDescent="0.2">
      <c r="B28" s="54">
        <v>26</v>
      </c>
      <c r="C28" s="100" t="s">
        <v>84</v>
      </c>
      <c r="D28" s="32" t="s">
        <v>23</v>
      </c>
    </row>
    <row r="29" spans="2:4" ht="15.75" x14ac:dyDescent="0.25">
      <c r="B29" s="54">
        <v>27</v>
      </c>
      <c r="C29" s="65" t="s">
        <v>75</v>
      </c>
      <c r="D29" s="32" t="s">
        <v>23</v>
      </c>
    </row>
    <row r="30" spans="2:4" ht="15.75" x14ac:dyDescent="0.25">
      <c r="B30" s="54">
        <v>28</v>
      </c>
      <c r="C30" s="65" t="s">
        <v>78</v>
      </c>
      <c r="D30" s="32" t="s">
        <v>23</v>
      </c>
    </row>
    <row r="31" spans="2:4" x14ac:dyDescent="0.2">
      <c r="B31" s="54">
        <v>29</v>
      </c>
      <c r="C31" s="100" t="s">
        <v>87</v>
      </c>
      <c r="D31" s="32" t="s">
        <v>23</v>
      </c>
    </row>
    <row r="32" spans="2:4" ht="15.75" x14ac:dyDescent="0.25">
      <c r="B32" s="54">
        <v>30</v>
      </c>
      <c r="C32" s="65" t="s">
        <v>105</v>
      </c>
      <c r="D32" s="32" t="s">
        <v>28</v>
      </c>
    </row>
    <row r="33" spans="2:4" ht="15.75" x14ac:dyDescent="0.25">
      <c r="B33" s="54">
        <v>31</v>
      </c>
      <c r="C33" s="65" t="s">
        <v>95</v>
      </c>
      <c r="D33" s="32" t="s">
        <v>28</v>
      </c>
    </row>
    <row r="34" spans="2:4" x14ac:dyDescent="0.2">
      <c r="B34" s="54">
        <v>32</v>
      </c>
      <c r="C34" s="100" t="s">
        <v>83</v>
      </c>
      <c r="D34" s="32" t="s">
        <v>23</v>
      </c>
    </row>
    <row r="35" spans="2:4" ht="15.75" x14ac:dyDescent="0.25">
      <c r="B35" s="54">
        <v>33</v>
      </c>
      <c r="C35" s="65" t="s">
        <v>101</v>
      </c>
      <c r="D35" s="32" t="s">
        <v>28</v>
      </c>
    </row>
    <row r="36" spans="2:4" ht="15.75" x14ac:dyDescent="0.25">
      <c r="B36" s="54">
        <v>34</v>
      </c>
      <c r="C36" s="65" t="s">
        <v>65</v>
      </c>
      <c r="D36" s="32" t="s">
        <v>23</v>
      </c>
    </row>
    <row r="37" spans="2:4" ht="15.75" x14ac:dyDescent="0.25">
      <c r="B37" s="54">
        <v>35</v>
      </c>
      <c r="C37" s="65" t="s">
        <v>54</v>
      </c>
      <c r="D37" s="32" t="s">
        <v>23</v>
      </c>
    </row>
    <row r="38" spans="2:4" ht="15.75" x14ac:dyDescent="0.25">
      <c r="B38" s="54">
        <v>36</v>
      </c>
      <c r="C38" s="65" t="s">
        <v>77</v>
      </c>
      <c r="D38" s="32" t="s">
        <v>23</v>
      </c>
    </row>
    <row r="39" spans="2:4" ht="15.75" x14ac:dyDescent="0.25">
      <c r="B39" s="54">
        <v>37</v>
      </c>
      <c r="C39" s="66" t="s">
        <v>61</v>
      </c>
      <c r="D39" s="32" t="s">
        <v>23</v>
      </c>
    </row>
    <row r="40" spans="2:4" ht="15.75" x14ac:dyDescent="0.25">
      <c r="B40" s="54">
        <v>38</v>
      </c>
      <c r="C40" s="65" t="s">
        <v>55</v>
      </c>
      <c r="D40" s="32" t="s">
        <v>23</v>
      </c>
    </row>
    <row r="41" spans="2:4" ht="15.75" x14ac:dyDescent="0.25">
      <c r="B41" s="54">
        <v>39</v>
      </c>
      <c r="C41" s="65" t="s">
        <v>94</v>
      </c>
      <c r="D41" s="32" t="s">
        <v>28</v>
      </c>
    </row>
    <row r="42" spans="2:4" x14ac:dyDescent="0.2">
      <c r="B42" s="54">
        <v>40</v>
      </c>
      <c r="C42" s="100" t="s">
        <v>85</v>
      </c>
      <c r="D42" s="32" t="s">
        <v>23</v>
      </c>
    </row>
    <row r="43" spans="2:4" ht="15.75" x14ac:dyDescent="0.25">
      <c r="B43" s="54">
        <v>41</v>
      </c>
      <c r="C43" s="65" t="s">
        <v>69</v>
      </c>
      <c r="D43" s="32" t="s">
        <v>23</v>
      </c>
    </row>
    <row r="44" spans="2:4" ht="15.75" x14ac:dyDescent="0.25">
      <c r="B44" s="54">
        <v>42</v>
      </c>
      <c r="C44" s="65" t="s">
        <v>57</v>
      </c>
      <c r="D44" s="32" t="s">
        <v>23</v>
      </c>
    </row>
    <row r="45" spans="2:4" x14ac:dyDescent="0.2">
      <c r="B45" s="54">
        <v>43</v>
      </c>
      <c r="C45" s="100" t="s">
        <v>86</v>
      </c>
      <c r="D45" s="32" t="s">
        <v>23</v>
      </c>
    </row>
    <row r="46" spans="2:4" x14ac:dyDescent="0.2">
      <c r="B46" s="54">
        <v>44</v>
      </c>
      <c r="C46" s="97" t="s">
        <v>81</v>
      </c>
      <c r="D46" s="32" t="s">
        <v>23</v>
      </c>
    </row>
    <row r="47" spans="2:4" ht="15.75" x14ac:dyDescent="0.25">
      <c r="B47" s="54">
        <v>45</v>
      </c>
      <c r="C47" s="101" t="s">
        <v>92</v>
      </c>
      <c r="D47" s="32" t="s">
        <v>28</v>
      </c>
    </row>
    <row r="48" spans="2:4" ht="15.75" x14ac:dyDescent="0.25">
      <c r="B48" s="54">
        <v>46</v>
      </c>
      <c r="C48" s="101" t="s">
        <v>103</v>
      </c>
      <c r="D48" s="32" t="s">
        <v>28</v>
      </c>
    </row>
    <row r="49" spans="2:4" ht="15.75" x14ac:dyDescent="0.25">
      <c r="B49" s="54">
        <v>47</v>
      </c>
      <c r="C49" s="101" t="s">
        <v>56</v>
      </c>
      <c r="D49" s="32" t="s">
        <v>23</v>
      </c>
    </row>
    <row r="50" spans="2:4" ht="15.75" x14ac:dyDescent="0.25">
      <c r="B50" s="54">
        <v>48</v>
      </c>
      <c r="C50" s="101" t="s">
        <v>72</v>
      </c>
      <c r="D50" s="32" t="s">
        <v>23</v>
      </c>
    </row>
    <row r="51" spans="2:4" ht="15.75" x14ac:dyDescent="0.25">
      <c r="B51" s="54">
        <v>49</v>
      </c>
      <c r="C51" s="101" t="s">
        <v>63</v>
      </c>
      <c r="D51" s="32" t="s">
        <v>23</v>
      </c>
    </row>
    <row r="52" spans="2:4" ht="15.75" x14ac:dyDescent="0.25">
      <c r="B52" s="54">
        <v>50</v>
      </c>
      <c r="C52" s="101" t="s">
        <v>71</v>
      </c>
      <c r="D52" s="32" t="s">
        <v>23</v>
      </c>
    </row>
    <row r="53" spans="2:4" ht="15.75" x14ac:dyDescent="0.25">
      <c r="B53" s="54">
        <v>51</v>
      </c>
      <c r="C53" s="101" t="s">
        <v>100</v>
      </c>
      <c r="D53" s="32" t="s">
        <v>28</v>
      </c>
    </row>
    <row r="54" spans="2:4" ht="15.75" x14ac:dyDescent="0.25">
      <c r="B54" s="54">
        <v>52</v>
      </c>
      <c r="C54" s="101" t="s">
        <v>64</v>
      </c>
      <c r="D54" s="32" t="s">
        <v>23</v>
      </c>
    </row>
    <row r="55" spans="2:4" ht="15.75" x14ac:dyDescent="0.25">
      <c r="B55" s="54">
        <v>53</v>
      </c>
      <c r="C55" s="101" t="s">
        <v>93</v>
      </c>
      <c r="D55" s="32" t="s">
        <v>28</v>
      </c>
    </row>
    <row r="56" spans="2:4" ht="15.75" x14ac:dyDescent="0.25">
      <c r="B56" s="96">
        <v>54</v>
      </c>
      <c r="C56" s="65" t="s">
        <v>74</v>
      </c>
      <c r="D56" s="100" t="s">
        <v>23</v>
      </c>
    </row>
    <row r="57" spans="2:4" x14ac:dyDescent="0.2">
      <c r="B57" s="96">
        <v>55</v>
      </c>
      <c r="C57" s="100" t="s">
        <v>96</v>
      </c>
      <c r="D57" s="100" t="s">
        <v>28</v>
      </c>
    </row>
    <row r="58" spans="2:4" x14ac:dyDescent="0.2">
      <c r="B58" s="54"/>
      <c r="C58" s="32">
        <f>Draw!O57</f>
        <v>0</v>
      </c>
      <c r="D58" s="32">
        <f>Draw!P57</f>
        <v>0</v>
      </c>
    </row>
    <row r="59" spans="2:4" x14ac:dyDescent="0.2">
      <c r="B59" s="54"/>
      <c r="C59" s="32">
        <f>Draw!O58</f>
        <v>0</v>
      </c>
      <c r="D59" s="32">
        <f>Draw!P58</f>
        <v>0</v>
      </c>
    </row>
    <row r="60" spans="2:4" x14ac:dyDescent="0.2">
      <c r="B60" s="54"/>
      <c r="C60" s="32">
        <f>Draw!O59</f>
        <v>0</v>
      </c>
      <c r="D60" s="32">
        <f>Draw!P59</f>
        <v>0</v>
      </c>
    </row>
    <row r="61" spans="2:4" x14ac:dyDescent="0.2">
      <c r="B61" s="54"/>
      <c r="C61" s="32">
        <f>Draw!O60</f>
        <v>0</v>
      </c>
      <c r="D61" s="32">
        <f>Draw!P60</f>
        <v>0</v>
      </c>
    </row>
    <row r="62" spans="2:4" x14ac:dyDescent="0.2">
      <c r="B62" s="54"/>
      <c r="C62" s="32">
        <f>Draw!O61</f>
        <v>0</v>
      </c>
      <c r="D62" s="32">
        <f>Draw!P61</f>
        <v>0</v>
      </c>
    </row>
    <row r="63" spans="2:4" x14ac:dyDescent="0.2">
      <c r="B63" s="54"/>
      <c r="C63" s="32">
        <f>Draw!O62</f>
        <v>0</v>
      </c>
      <c r="D63" s="32">
        <f>Draw!P62</f>
        <v>0</v>
      </c>
    </row>
    <row r="64" spans="2:4" x14ac:dyDescent="0.2">
      <c r="B64" s="54"/>
      <c r="C64" s="32">
        <f>Draw!O63</f>
        <v>0</v>
      </c>
      <c r="D64" s="32">
        <f>Draw!P63</f>
        <v>0</v>
      </c>
    </row>
    <row r="65" spans="2:4" x14ac:dyDescent="0.2">
      <c r="B65" s="54"/>
      <c r="C65" s="32">
        <f>Draw!O64</f>
        <v>0</v>
      </c>
      <c r="D65" s="32">
        <f>Draw!P64</f>
        <v>0</v>
      </c>
    </row>
    <row r="66" spans="2:4" x14ac:dyDescent="0.2">
      <c r="B66" s="54"/>
      <c r="C66" s="32">
        <f>Draw!O65</f>
        <v>0</v>
      </c>
      <c r="D66" s="32">
        <f>Draw!P65</f>
        <v>0</v>
      </c>
    </row>
    <row r="67" spans="2:4" x14ac:dyDescent="0.2">
      <c r="B67" s="54"/>
      <c r="C67" s="32">
        <f>Draw!O66</f>
        <v>0</v>
      </c>
      <c r="D67" s="32">
        <f>Draw!P66</f>
        <v>0</v>
      </c>
    </row>
    <row r="68" spans="2:4" x14ac:dyDescent="0.2">
      <c r="B68" s="54"/>
      <c r="C68" s="32">
        <f>Draw!O67</f>
        <v>0</v>
      </c>
      <c r="D68" s="32">
        <f>Draw!P67</f>
        <v>0</v>
      </c>
    </row>
    <row r="69" spans="2:4" x14ac:dyDescent="0.2">
      <c r="B69" s="54"/>
      <c r="C69" s="32">
        <f>Draw!O68</f>
        <v>0</v>
      </c>
      <c r="D69" s="32">
        <f>Draw!P68</f>
        <v>0</v>
      </c>
    </row>
    <row r="70" spans="2:4" x14ac:dyDescent="0.2">
      <c r="B70" s="54"/>
      <c r="C70" s="32">
        <f>Draw!O69</f>
        <v>0</v>
      </c>
      <c r="D70" s="32">
        <f>Draw!P69</f>
        <v>0</v>
      </c>
    </row>
    <row r="71" spans="2:4" x14ac:dyDescent="0.2">
      <c r="B71" s="54"/>
      <c r="C71" s="32">
        <f>Draw!O70</f>
        <v>0</v>
      </c>
      <c r="D71" s="32">
        <f>Draw!P70</f>
        <v>0</v>
      </c>
    </row>
    <row r="72" spans="2:4" x14ac:dyDescent="0.2">
      <c r="B72" s="54"/>
      <c r="C72" s="32">
        <f>Draw!O71</f>
        <v>0</v>
      </c>
      <c r="D72" s="32">
        <f>Draw!P71</f>
        <v>0</v>
      </c>
    </row>
    <row r="73" spans="2:4" x14ac:dyDescent="0.2">
      <c r="B73" s="54"/>
      <c r="C73" s="32">
        <f>Draw!O72</f>
        <v>0</v>
      </c>
      <c r="D73" s="32">
        <f>Draw!P72</f>
        <v>0</v>
      </c>
    </row>
    <row r="74" spans="2:4" x14ac:dyDescent="0.2">
      <c r="B74" s="54"/>
      <c r="C74" s="32">
        <f>Draw!O73</f>
        <v>0</v>
      </c>
      <c r="D74" s="32">
        <f>Draw!P73</f>
        <v>0</v>
      </c>
    </row>
    <row r="75" spans="2:4" x14ac:dyDescent="0.2">
      <c r="B75" s="54"/>
      <c r="C75" s="32">
        <f>Draw!O74</f>
        <v>0</v>
      </c>
      <c r="D75" s="32">
        <f>Draw!P74</f>
        <v>0</v>
      </c>
    </row>
    <row r="76" spans="2:4" x14ac:dyDescent="0.2">
      <c r="B76" s="54"/>
      <c r="C76" s="32">
        <f>Draw!O75</f>
        <v>0</v>
      </c>
      <c r="D76" s="32">
        <f>Draw!P75</f>
        <v>0</v>
      </c>
    </row>
    <row r="77" spans="2:4" x14ac:dyDescent="0.2">
      <c r="B77" s="54"/>
      <c r="C77" s="32">
        <f>Draw!O76</f>
        <v>0</v>
      </c>
      <c r="D77" s="32">
        <f>Draw!P76</f>
        <v>0</v>
      </c>
    </row>
    <row r="78" spans="2:4" x14ac:dyDescent="0.2">
      <c r="B78" s="54"/>
      <c r="C78" s="32">
        <f>Draw!O77</f>
        <v>0</v>
      </c>
      <c r="D78" s="32">
        <f>Draw!P77</f>
        <v>0</v>
      </c>
    </row>
    <row r="79" spans="2:4" x14ac:dyDescent="0.2">
      <c r="B79" s="54"/>
      <c r="C79" s="32">
        <f>Draw!O78</f>
        <v>0</v>
      </c>
      <c r="D79" s="32">
        <f>Draw!P78</f>
        <v>0</v>
      </c>
    </row>
    <row r="80" spans="2:4" x14ac:dyDescent="0.2">
      <c r="B80" s="54"/>
      <c r="C80" s="32">
        <f>Draw!O79</f>
        <v>0</v>
      </c>
      <c r="D80" s="32">
        <f>Draw!P79</f>
        <v>0</v>
      </c>
    </row>
    <row r="81" spans="2:4" x14ac:dyDescent="0.2">
      <c r="B81" s="54"/>
      <c r="C81" s="32">
        <f>Draw!O80</f>
        <v>0</v>
      </c>
      <c r="D81" s="32">
        <f>Draw!P80</f>
        <v>0</v>
      </c>
    </row>
    <row r="82" spans="2:4" x14ac:dyDescent="0.2">
      <c r="B82" s="54"/>
      <c r="C82" s="32">
        <f>Draw!O81</f>
        <v>0</v>
      </c>
      <c r="D82" s="32">
        <f>Draw!P81</f>
        <v>0</v>
      </c>
    </row>
    <row r="83" spans="2:4" x14ac:dyDescent="0.2">
      <c r="B83" s="54"/>
      <c r="C83" s="32">
        <f>Draw!O82</f>
        <v>0</v>
      </c>
      <c r="D83" s="32">
        <f>Draw!P82</f>
        <v>0</v>
      </c>
    </row>
    <row r="84" spans="2:4" x14ac:dyDescent="0.2">
      <c r="B84" s="54"/>
      <c r="C84" s="32">
        <f>Draw!O83</f>
        <v>0</v>
      </c>
      <c r="D84" s="32">
        <f>Draw!P83</f>
        <v>0</v>
      </c>
    </row>
    <row r="85" spans="2:4" x14ac:dyDescent="0.2">
      <c r="B85" s="54"/>
      <c r="C85" s="32">
        <f>Draw!O84</f>
        <v>0</v>
      </c>
      <c r="D85" s="32">
        <f>Draw!P84</f>
        <v>0</v>
      </c>
    </row>
    <row r="86" spans="2:4" x14ac:dyDescent="0.2">
      <c r="B86" s="54"/>
      <c r="C86" s="32">
        <f>Draw!O85</f>
        <v>0</v>
      </c>
      <c r="D86" s="32">
        <f>Draw!P85</f>
        <v>0</v>
      </c>
    </row>
    <row r="87" spans="2:4" x14ac:dyDescent="0.2">
      <c r="B87" s="54"/>
      <c r="C87" s="32">
        <f>Draw!O86</f>
        <v>0</v>
      </c>
      <c r="D87" s="32">
        <f>Draw!P86</f>
        <v>0</v>
      </c>
    </row>
    <row r="88" spans="2:4" x14ac:dyDescent="0.2">
      <c r="B88" s="54"/>
      <c r="C88" s="32">
        <f>Draw!O87</f>
        <v>0</v>
      </c>
      <c r="D88" s="32">
        <f>Draw!P87</f>
        <v>0</v>
      </c>
    </row>
    <row r="89" spans="2:4" x14ac:dyDescent="0.2">
      <c r="B89" s="54"/>
      <c r="C89" s="32">
        <f>Draw!O88</f>
        <v>0</v>
      </c>
      <c r="D89" s="32">
        <f>Draw!P88</f>
        <v>0</v>
      </c>
    </row>
    <row r="90" spans="2:4" x14ac:dyDescent="0.2">
      <c r="B90" s="54"/>
      <c r="C90" s="32">
        <f>Draw!O89</f>
        <v>0</v>
      </c>
      <c r="D90" s="32">
        <f>Draw!P89</f>
        <v>0</v>
      </c>
    </row>
    <row r="91" spans="2:4" x14ac:dyDescent="0.2">
      <c r="B91" s="54"/>
      <c r="C91" s="32">
        <f>Draw!O90</f>
        <v>0</v>
      </c>
      <c r="D91" s="32">
        <f>Draw!P90</f>
        <v>0</v>
      </c>
    </row>
    <row r="92" spans="2:4" x14ac:dyDescent="0.2">
      <c r="B92" s="54"/>
      <c r="C92" s="32">
        <f>Draw!O91</f>
        <v>0</v>
      </c>
      <c r="D92" s="32">
        <f>Draw!P91</f>
        <v>0</v>
      </c>
    </row>
    <row r="93" spans="2:4" x14ac:dyDescent="0.2">
      <c r="B93" s="54"/>
      <c r="C93" s="32">
        <f>Draw!O92</f>
        <v>0</v>
      </c>
      <c r="D93" s="32">
        <f>Draw!P92</f>
        <v>0</v>
      </c>
    </row>
    <row r="94" spans="2:4" x14ac:dyDescent="0.2">
      <c r="B94" s="54"/>
      <c r="C94" s="32">
        <f>Draw!O93</f>
        <v>0</v>
      </c>
      <c r="D94" s="32">
        <f>Draw!P93</f>
        <v>0</v>
      </c>
    </row>
    <row r="95" spans="2:4" x14ac:dyDescent="0.2">
      <c r="B95" s="54"/>
      <c r="C95" s="32">
        <f>Draw!O94</f>
        <v>0</v>
      </c>
      <c r="D95" s="32">
        <f>Draw!P94</f>
        <v>0</v>
      </c>
    </row>
    <row r="96" spans="2:4" x14ac:dyDescent="0.2">
      <c r="B96" s="54"/>
      <c r="C96" s="32">
        <f>Draw!O95</f>
        <v>0</v>
      </c>
      <c r="D96" s="32">
        <f>Draw!P95</f>
        <v>0</v>
      </c>
    </row>
    <row r="97" spans="2:4" x14ac:dyDescent="0.2">
      <c r="B97" s="54"/>
      <c r="C97" s="32">
        <f>Draw!O96</f>
        <v>0</v>
      </c>
      <c r="D97" s="32">
        <f>Draw!P96</f>
        <v>0</v>
      </c>
    </row>
    <row r="98" spans="2:4" x14ac:dyDescent="0.2">
      <c r="B98" s="54"/>
      <c r="C98" s="32">
        <f>Draw!O97</f>
        <v>0</v>
      </c>
      <c r="D98" s="32">
        <f>Draw!P97</f>
        <v>0</v>
      </c>
    </row>
    <row r="99" spans="2:4" x14ac:dyDescent="0.2">
      <c r="B99" s="54"/>
      <c r="C99" s="32">
        <f>Draw!O98</f>
        <v>0</v>
      </c>
      <c r="D99" s="32">
        <f>Draw!P98</f>
        <v>0</v>
      </c>
    </row>
    <row r="100" spans="2:4" x14ac:dyDescent="0.2">
      <c r="B100" s="54"/>
      <c r="C100" s="32">
        <f>Draw!O99</f>
        <v>0</v>
      </c>
      <c r="D100" s="32">
        <f>Draw!P99</f>
        <v>0</v>
      </c>
    </row>
    <row r="101" spans="2:4" x14ac:dyDescent="0.2">
      <c r="B101" s="54"/>
      <c r="C101" s="32">
        <f>Draw!O100</f>
        <v>0</v>
      </c>
      <c r="D101" s="32">
        <f>Draw!P100</f>
        <v>0</v>
      </c>
    </row>
    <row r="102" spans="2:4" x14ac:dyDescent="0.2">
      <c r="B102" s="54"/>
      <c r="C102" s="32">
        <f>Draw!O101</f>
        <v>0</v>
      </c>
      <c r="D102" s="32">
        <f>Draw!P101</f>
        <v>0</v>
      </c>
    </row>
    <row r="103" spans="2:4" x14ac:dyDescent="0.2">
      <c r="B103" s="54"/>
      <c r="C103" s="32">
        <f>Draw!O102</f>
        <v>0</v>
      </c>
      <c r="D103" s="32">
        <f>Draw!P102</f>
        <v>0</v>
      </c>
    </row>
    <row r="104" spans="2:4" x14ac:dyDescent="0.2">
      <c r="B104" s="54"/>
      <c r="C104" s="32">
        <f>Draw!O103</f>
        <v>0</v>
      </c>
      <c r="D104" s="32">
        <f>Draw!P103</f>
        <v>0</v>
      </c>
    </row>
    <row r="105" spans="2:4" x14ac:dyDescent="0.2">
      <c r="B105" s="54"/>
      <c r="C105" s="32">
        <f>Draw!O104</f>
        <v>0</v>
      </c>
      <c r="D105" s="32">
        <f>Draw!P104</f>
        <v>0</v>
      </c>
    </row>
    <row r="106" spans="2:4" x14ac:dyDescent="0.2">
      <c r="B106" s="54"/>
      <c r="C106" s="32">
        <f>Draw!O105</f>
        <v>0</v>
      </c>
      <c r="D106" s="32">
        <f>Draw!P105</f>
        <v>0</v>
      </c>
    </row>
    <row r="107" spans="2:4" x14ac:dyDescent="0.2">
      <c r="B107" s="54"/>
      <c r="C107" s="32">
        <f>Draw!O106</f>
        <v>0</v>
      </c>
      <c r="D107" s="32">
        <f>Draw!P106</f>
        <v>0</v>
      </c>
    </row>
    <row r="108" spans="2:4" x14ac:dyDescent="0.2">
      <c r="B108" s="54"/>
      <c r="C108" s="32">
        <f>Draw!O107</f>
        <v>0</v>
      </c>
      <c r="D108" s="32">
        <f>Draw!P107</f>
        <v>0</v>
      </c>
    </row>
    <row r="109" spans="2:4" x14ac:dyDescent="0.2">
      <c r="B109" s="54"/>
      <c r="C109" s="32">
        <f>Draw!O108</f>
        <v>0</v>
      </c>
      <c r="D109" s="32">
        <f>Draw!P108</f>
        <v>0</v>
      </c>
    </row>
    <row r="110" spans="2:4" x14ac:dyDescent="0.2">
      <c r="B110" s="54"/>
      <c r="C110" s="32">
        <f>Draw!O109</f>
        <v>0</v>
      </c>
      <c r="D110" s="32">
        <f>Draw!P109</f>
        <v>0</v>
      </c>
    </row>
    <row r="111" spans="2:4" x14ac:dyDescent="0.2">
      <c r="B111" s="54"/>
      <c r="C111" s="32">
        <f>Draw!O110</f>
        <v>0</v>
      </c>
      <c r="D111" s="32">
        <f>Draw!P110</f>
        <v>0</v>
      </c>
    </row>
    <row r="112" spans="2:4" x14ac:dyDescent="0.2">
      <c r="B112" s="54"/>
      <c r="C112" s="32">
        <f>Draw!O111</f>
        <v>0</v>
      </c>
      <c r="D112" s="32">
        <f>Draw!P111</f>
        <v>0</v>
      </c>
    </row>
    <row r="113" spans="2:4" x14ac:dyDescent="0.2">
      <c r="B113" s="54"/>
      <c r="C113" s="32">
        <f>Draw!O112</f>
        <v>0</v>
      </c>
      <c r="D113" s="32">
        <f>Draw!P112</f>
        <v>0</v>
      </c>
    </row>
    <row r="114" spans="2:4" x14ac:dyDescent="0.2">
      <c r="B114" s="54"/>
      <c r="C114" s="32">
        <f>Draw!O113</f>
        <v>0</v>
      </c>
      <c r="D114" s="32">
        <f>Draw!P113</f>
        <v>0</v>
      </c>
    </row>
    <row r="115" spans="2:4" x14ac:dyDescent="0.2">
      <c r="B115" s="54"/>
      <c r="C115" s="32">
        <f>Draw!O114</f>
        <v>0</v>
      </c>
      <c r="D115" s="32">
        <f>Draw!P114</f>
        <v>0</v>
      </c>
    </row>
    <row r="116" spans="2:4" x14ac:dyDescent="0.2">
      <c r="B116" s="54"/>
      <c r="C116" s="32">
        <f>Draw!O115</f>
        <v>0</v>
      </c>
      <c r="D116" s="32">
        <f>Draw!P115</f>
        <v>0</v>
      </c>
    </row>
    <row r="117" spans="2:4" x14ac:dyDescent="0.2">
      <c r="B117" s="54"/>
      <c r="C117" s="32">
        <f>Draw!O116</f>
        <v>0</v>
      </c>
      <c r="D117" s="32">
        <f>Draw!P116</f>
        <v>0</v>
      </c>
    </row>
    <row r="118" spans="2:4" x14ac:dyDescent="0.2">
      <c r="B118" s="54"/>
      <c r="C118" s="32">
        <f>Draw!O117</f>
        <v>0</v>
      </c>
      <c r="D118" s="32">
        <f>Draw!P117</f>
        <v>0</v>
      </c>
    </row>
    <row r="119" spans="2:4" x14ac:dyDescent="0.2">
      <c r="B119" s="54"/>
      <c r="C119" s="32">
        <f>Draw!O118</f>
        <v>0</v>
      </c>
      <c r="D119" s="32">
        <f>Draw!P118</f>
        <v>0</v>
      </c>
    </row>
    <row r="120" spans="2:4" x14ac:dyDescent="0.2">
      <c r="B120" s="54"/>
      <c r="C120" s="32">
        <f>Draw!O119</f>
        <v>0</v>
      </c>
      <c r="D120" s="32">
        <f>Draw!P119</f>
        <v>0</v>
      </c>
    </row>
    <row r="121" spans="2:4" x14ac:dyDescent="0.2">
      <c r="B121" s="54"/>
      <c r="C121" s="32">
        <f>Draw!O120</f>
        <v>0</v>
      </c>
      <c r="D121" s="32">
        <f>Draw!P120</f>
        <v>0</v>
      </c>
    </row>
    <row r="122" spans="2:4" x14ac:dyDescent="0.2">
      <c r="B122" s="54"/>
      <c r="C122" s="32">
        <f>Draw!O121</f>
        <v>0</v>
      </c>
      <c r="D122" s="32">
        <f>Draw!P121</f>
        <v>0</v>
      </c>
    </row>
    <row r="123" spans="2:4" x14ac:dyDescent="0.2">
      <c r="B123" s="54"/>
      <c r="C123" s="32">
        <f>Draw!O122</f>
        <v>0</v>
      </c>
      <c r="D123" s="32">
        <f>Draw!P122</f>
        <v>0</v>
      </c>
    </row>
    <row r="124" spans="2:4" x14ac:dyDescent="0.2">
      <c r="B124" s="54"/>
      <c r="C124" s="32">
        <f>Draw!O123</f>
        <v>0</v>
      </c>
      <c r="D124" s="32">
        <f>Draw!P123</f>
        <v>0</v>
      </c>
    </row>
    <row r="125" spans="2:4" x14ac:dyDescent="0.2">
      <c r="B125" s="54"/>
      <c r="C125" s="32">
        <f>Draw!O124</f>
        <v>0</v>
      </c>
      <c r="D125" s="32">
        <f>Draw!P124</f>
        <v>0</v>
      </c>
    </row>
    <row r="126" spans="2:4" x14ac:dyDescent="0.2">
      <c r="B126" s="54"/>
      <c r="C126" s="32">
        <f>Draw!O125</f>
        <v>0</v>
      </c>
      <c r="D126" s="32">
        <f>Draw!P125</f>
        <v>0</v>
      </c>
    </row>
    <row r="127" spans="2:4" x14ac:dyDescent="0.2">
      <c r="B127" s="54"/>
      <c r="C127" s="32">
        <f>Draw!O126</f>
        <v>0</v>
      </c>
      <c r="D127" s="32">
        <f>Draw!P126</f>
        <v>0</v>
      </c>
    </row>
    <row r="128" spans="2:4" x14ac:dyDescent="0.2">
      <c r="B128" s="54"/>
      <c r="C128" s="32">
        <f>Draw!O127</f>
        <v>0</v>
      </c>
      <c r="D128" s="32">
        <f>Draw!P127</f>
        <v>0</v>
      </c>
    </row>
    <row r="129" spans="2:4" x14ac:dyDescent="0.2">
      <c r="B129" s="54"/>
      <c r="C129" s="32">
        <f>Draw!O128</f>
        <v>0</v>
      </c>
      <c r="D129" s="32">
        <f>Draw!P128</f>
        <v>0</v>
      </c>
    </row>
    <row r="130" spans="2:4" x14ac:dyDescent="0.2">
      <c r="B130" s="54"/>
      <c r="C130" s="32">
        <f>Draw!O129</f>
        <v>0</v>
      </c>
      <c r="D130" s="32">
        <f>Draw!P129</f>
        <v>0</v>
      </c>
    </row>
    <row r="131" spans="2:4" x14ac:dyDescent="0.2">
      <c r="B131" s="54"/>
      <c r="C131" s="32">
        <f>Draw!O130</f>
        <v>0</v>
      </c>
      <c r="D131" s="32">
        <f>Draw!P130</f>
        <v>0</v>
      </c>
    </row>
    <row r="132" spans="2:4" x14ac:dyDescent="0.2">
      <c r="B132" s="54"/>
      <c r="C132" s="32">
        <f>Draw!O131</f>
        <v>0</v>
      </c>
      <c r="D132" s="32">
        <f>Draw!P131</f>
        <v>0</v>
      </c>
    </row>
    <row r="133" spans="2:4" x14ac:dyDescent="0.2">
      <c r="B133" s="54"/>
      <c r="C133" s="32">
        <f>Draw!O132</f>
        <v>0</v>
      </c>
      <c r="D133" s="32">
        <f>Draw!P132</f>
        <v>0</v>
      </c>
    </row>
    <row r="134" spans="2:4" x14ac:dyDescent="0.2">
      <c r="B134" s="54"/>
      <c r="C134" s="32">
        <f>Draw!O133</f>
        <v>0</v>
      </c>
      <c r="D134" s="32">
        <f>Draw!P133</f>
        <v>0</v>
      </c>
    </row>
    <row r="135" spans="2:4" x14ac:dyDescent="0.2">
      <c r="B135" s="54"/>
      <c r="C135" s="32">
        <f>Draw!O134</f>
        <v>0</v>
      </c>
      <c r="D135" s="32">
        <f>Draw!P134</f>
        <v>0</v>
      </c>
    </row>
    <row r="136" spans="2:4" x14ac:dyDescent="0.2">
      <c r="B136" s="54"/>
      <c r="C136" s="32">
        <f>Draw!O135</f>
        <v>0</v>
      </c>
      <c r="D136" s="32">
        <f>Draw!P135</f>
        <v>0</v>
      </c>
    </row>
    <row r="137" spans="2:4" x14ac:dyDescent="0.2">
      <c r="B137" s="54"/>
      <c r="C137" s="32">
        <f>Draw!O136</f>
        <v>0</v>
      </c>
      <c r="D137" s="32">
        <f>Draw!P136</f>
        <v>0</v>
      </c>
    </row>
    <row r="138" spans="2:4" x14ac:dyDescent="0.2">
      <c r="B138" s="54"/>
      <c r="C138" s="32">
        <f>Draw!O137</f>
        <v>0</v>
      </c>
      <c r="D138" s="32">
        <f>Draw!P137</f>
        <v>0</v>
      </c>
    </row>
    <row r="139" spans="2:4" x14ac:dyDescent="0.2">
      <c r="B139" s="54"/>
      <c r="C139" s="32">
        <f>Draw!O138</f>
        <v>0</v>
      </c>
      <c r="D139" s="32">
        <f>Draw!P138</f>
        <v>0</v>
      </c>
    </row>
    <row r="140" spans="2:4" x14ac:dyDescent="0.2">
      <c r="B140" s="54"/>
      <c r="C140" s="32">
        <f>Draw!O139</f>
        <v>0</v>
      </c>
      <c r="D140" s="32">
        <f>Draw!P139</f>
        <v>0</v>
      </c>
    </row>
    <row r="141" spans="2:4" x14ac:dyDescent="0.2">
      <c r="B141" s="54"/>
      <c r="C141" s="32">
        <f>Draw!O140</f>
        <v>0</v>
      </c>
      <c r="D141" s="32">
        <f>Draw!P140</f>
        <v>0</v>
      </c>
    </row>
    <row r="142" spans="2:4" x14ac:dyDescent="0.2">
      <c r="B142" s="54"/>
      <c r="C142" s="32">
        <f>Draw!O141</f>
        <v>0</v>
      </c>
      <c r="D142" s="32">
        <f>Draw!P141</f>
        <v>0</v>
      </c>
    </row>
    <row r="143" spans="2:4" x14ac:dyDescent="0.2">
      <c r="B143" s="54"/>
      <c r="C143" s="32">
        <f>Draw!O142</f>
        <v>0</v>
      </c>
      <c r="D143" s="32">
        <f>Draw!P142</f>
        <v>0</v>
      </c>
    </row>
    <row r="144" spans="2:4" x14ac:dyDescent="0.2">
      <c r="B144" s="54"/>
      <c r="C144" s="32">
        <f>Draw!O143</f>
        <v>0</v>
      </c>
      <c r="D144" s="32">
        <f>Draw!P143</f>
        <v>0</v>
      </c>
    </row>
    <row r="145" spans="2:4" x14ac:dyDescent="0.2">
      <c r="B145" s="54"/>
      <c r="C145" s="32">
        <f>Draw!O144</f>
        <v>0</v>
      </c>
      <c r="D145" s="32">
        <f>Draw!P144</f>
        <v>0</v>
      </c>
    </row>
    <row r="146" spans="2:4" x14ac:dyDescent="0.2">
      <c r="B146" s="54"/>
      <c r="C146" s="32">
        <f>Draw!O145</f>
        <v>0</v>
      </c>
      <c r="D146" s="32">
        <f>Draw!P145</f>
        <v>0</v>
      </c>
    </row>
    <row r="147" spans="2:4" x14ac:dyDescent="0.2">
      <c r="B147" s="54"/>
      <c r="C147" s="32">
        <f>Draw!O146</f>
        <v>0</v>
      </c>
      <c r="D147" s="32">
        <f>Draw!P146</f>
        <v>0</v>
      </c>
    </row>
    <row r="148" spans="2:4" x14ac:dyDescent="0.2">
      <c r="B148" s="54"/>
      <c r="C148" s="32">
        <f>Draw!O147</f>
        <v>0</v>
      </c>
      <c r="D148" s="32">
        <f>Draw!P147</f>
        <v>0</v>
      </c>
    </row>
    <row r="149" spans="2:4" x14ac:dyDescent="0.2">
      <c r="B149" s="54"/>
      <c r="C149" s="32">
        <f>Draw!O148</f>
        <v>0</v>
      </c>
      <c r="D149" s="32">
        <f>Draw!P148</f>
        <v>0</v>
      </c>
    </row>
    <row r="150" spans="2:4" x14ac:dyDescent="0.2">
      <c r="B150" s="54"/>
      <c r="C150" s="32">
        <f>Draw!O149</f>
        <v>0</v>
      </c>
      <c r="D150" s="32">
        <f>Draw!P149</f>
        <v>0</v>
      </c>
    </row>
    <row r="151" spans="2:4" x14ac:dyDescent="0.2">
      <c r="B151" s="54"/>
      <c r="C151" s="32">
        <f>Draw!O150</f>
        <v>0</v>
      </c>
      <c r="D151" s="32">
        <f>Draw!P150</f>
        <v>0</v>
      </c>
    </row>
  </sheetData>
  <sortState ref="C3:E56">
    <sortCondition descending="1" ref="E3:E56"/>
  </sortState>
  <mergeCells count="1">
    <mergeCell ref="B1:D1"/>
  </mergeCells>
  <pageMargins left="0.7" right="0.7" top="0.75" bottom="0.75" header="0.3" footer="0.3"/>
  <pageSetup scale="34"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Student Entry</vt:lpstr>
      <vt:lpstr>Fig 1 Ballet Leg</vt:lpstr>
      <vt:lpstr>Fig 2 Barracuda</vt:lpstr>
      <vt:lpstr>Fig 3 Neptunus</vt:lpstr>
      <vt:lpstr>Fig 4 Walkover</vt:lpstr>
      <vt:lpstr>Totals</vt:lpstr>
      <vt:lpstr>Draw</vt:lpstr>
      <vt:lpstr>Schools</vt:lpstr>
      <vt:lpstr>Official Draw</vt:lpstr>
      <vt:lpstr>Meet Results</vt:lpstr>
      <vt:lpstr>'Fig 1 Ballet Leg'!Print_Area</vt:lpstr>
      <vt:lpstr>Totals!Print_Area</vt:lpstr>
      <vt:lpstr>Totals!Print_Titles</vt:lpstr>
      <vt:lpstr>Schools</vt:lpstr>
    </vt:vector>
  </TitlesOfParts>
  <Company>ISD 831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Brockman</dc:creator>
  <cp:lastModifiedBy>Katie Heitzig</cp:lastModifiedBy>
  <cp:lastPrinted>2016-03-30T00:17:35Z</cp:lastPrinted>
  <dcterms:created xsi:type="dcterms:W3CDTF">2011-04-05T15:51:54Z</dcterms:created>
  <dcterms:modified xsi:type="dcterms:W3CDTF">2016-03-31T15:56:01Z</dcterms:modified>
</cp:coreProperties>
</file>